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7425"/>
  <workbookPr defaultThemeVersion="124226"/>
  <mc:AlternateContent xmlns:mc="http://schemas.openxmlformats.org/markup-compatibility/2006">
    <mc:Choice Requires="x15">
      <x15ac:absPath xmlns:x15ac="http://schemas.microsoft.com/office/spreadsheetml/2010/11/ac" url="S:\Organisasjon\A200\S213\FORT\UFORS\Regnearksmaler\2023\"/>
    </mc:Choice>
  </mc:AlternateContent>
  <xr:revisionPtr revIDLastSave="0" documentId="8_{901F7084-8CDF-4B1D-8BE8-FC220FA8C39C}" xr6:coauthVersionLast="47" xr6:coauthVersionMax="47" xr10:uidLastSave="{00000000-0000-0000-0000-000000000000}"/>
  <bookViews>
    <workbookView xWindow="28680" yWindow="-120" windowWidth="29040" windowHeight="17640" tabRatio="575"/>
  </bookViews>
  <sheets>
    <sheet name="Puncegrunnlag - Resultat" sheetId="1" r:id="rId1"/>
    <sheet name="Punchegrunnlag - Balanse" sheetId="2" r:id="rId2"/>
    <sheet name="Fordringer og gjeld utland" sheetId="3" r:id="rId3"/>
    <sheet name="Forklaring av bransjer" sheetId="4" r:id="rId4"/>
  </sheets>
  <definedNames>
    <definedName name="_xlnm.Print_Area" localSheetId="0">'Puncegrunnlag - Resultat'!$A$1:$F$155</definedName>
    <definedName name="_xlnm.Print_Area" localSheetId="1">'Punchegrunnlag - Balanse'!$A$1:$F$228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6" i="1" l="1"/>
  <c r="C63" i="3"/>
  <c r="C61" i="3"/>
  <c r="C64" i="3"/>
  <c r="I61" i="3"/>
  <c r="F211" i="2"/>
  <c r="F207" i="2"/>
  <c r="F175" i="2"/>
  <c r="F146" i="2"/>
  <c r="F139" i="2"/>
  <c r="F225" i="2"/>
  <c r="F147" i="2"/>
  <c r="F141" i="2"/>
  <c r="F67" i="2"/>
  <c r="F64" i="2"/>
  <c r="F95" i="2"/>
  <c r="F20" i="2"/>
  <c r="F18" i="2"/>
  <c r="F14" i="2"/>
  <c r="F47" i="1"/>
  <c r="F15" i="1"/>
  <c r="F64" i="1"/>
  <c r="F69" i="1"/>
  <c r="F68" i="1"/>
  <c r="F100" i="1"/>
  <c r="F121" i="1"/>
  <c r="F119" i="1"/>
  <c r="F129" i="1"/>
  <c r="G63" i="3"/>
  <c r="G64" i="3"/>
  <c r="G61" i="3"/>
  <c r="H63" i="3"/>
  <c r="O63" i="3"/>
  <c r="N63" i="3"/>
  <c r="M63" i="3"/>
  <c r="L63" i="3"/>
  <c r="K63" i="3"/>
  <c r="J63" i="3"/>
  <c r="I63" i="3"/>
  <c r="I64" i="3"/>
  <c r="F63" i="3"/>
  <c r="F61" i="3"/>
  <c r="F64" i="3"/>
  <c r="E63" i="3"/>
  <c r="E64" i="3"/>
  <c r="D63" i="3"/>
  <c r="B6" i="3"/>
  <c r="B4" i="3"/>
  <c r="B4" i="2"/>
  <c r="B6" i="2"/>
  <c r="J61" i="3"/>
  <c r="J64" i="3"/>
  <c r="K61" i="3"/>
  <c r="K64" i="3"/>
  <c r="L61" i="3"/>
  <c r="L64" i="3"/>
  <c r="M61" i="3"/>
  <c r="M64" i="3"/>
  <c r="H61" i="3"/>
  <c r="H64" i="3"/>
  <c r="N61" i="3"/>
  <c r="N64" i="3"/>
  <c r="O61" i="3"/>
  <c r="O64" i="3"/>
  <c r="E61" i="3"/>
  <c r="D61" i="3"/>
  <c r="D64" i="3"/>
  <c r="F12" i="2"/>
  <c r="F224" i="2"/>
  <c r="F226" i="2"/>
  <c r="F142" i="1"/>
  <c r="F148" i="1"/>
</calcChain>
</file>

<file path=xl/sharedStrings.xml><?xml version="1.0" encoding="utf-8"?>
<sst xmlns="http://schemas.openxmlformats.org/spreadsheetml/2006/main" count="917" uniqueCount="541">
  <si>
    <t xml:space="preserve">Resultat for: </t>
  </si>
  <si>
    <t>Datasentralnr. (3 siffer)</t>
  </si>
  <si>
    <t>047</t>
  </si>
  <si>
    <t>Organisasjonsnr. (9 siffer)</t>
  </si>
  <si>
    <t>xxxxxxxxx</t>
  </si>
  <si>
    <t>Rapport nr.(2 siffer)</t>
  </si>
  <si>
    <t>Periode (år; 6 siffer)</t>
  </si>
  <si>
    <t>Tekst</t>
  </si>
  <si>
    <t xml:space="preserve">For </t>
  </si>
  <si>
    <t>Objektskode</t>
  </si>
  <si>
    <t>Sektor</t>
  </si>
  <si>
    <t>Valuta</t>
  </si>
  <si>
    <t>Beløp</t>
  </si>
  <si>
    <t>internt</t>
  </si>
  <si>
    <t>Underobjekt</t>
  </si>
  <si>
    <t>i 1000 kr</t>
  </si>
  <si>
    <t>bruk</t>
  </si>
  <si>
    <t>Løpetid</t>
  </si>
  <si>
    <t>1. Premieinntekter (sumpost)</t>
  </si>
  <si>
    <t>0100000</t>
  </si>
  <si>
    <t>0101000</t>
  </si>
  <si>
    <t xml:space="preserve">      1.1.1 Forfalte bruttopremier, direkte forsikring, Norge, Andre forsikringer</t>
  </si>
  <si>
    <t xml:space="preserve">      1.1.1 Forfalte bruttopremier, direkte forsikring, Utlandet, Andre forsikringer</t>
  </si>
  <si>
    <t xml:space="preserve">      1.1.2 Forfalte bruttopremier, mottatt gjenforsikring, Norge (negativt fortegn hvis kostnad)</t>
  </si>
  <si>
    <t>0102000</t>
  </si>
  <si>
    <t xml:space="preserve">      1.1.2 Forfalte bruttopremier, mottatt gjenforsikring, Utlandet (negativt fortegn hvis kostnad)</t>
  </si>
  <si>
    <t xml:space="preserve">   1.2 Gjenforsikringsandel av forfalte premier, Norge (negativt fortegn hvis kostnad)</t>
  </si>
  <si>
    <t>0200000</t>
  </si>
  <si>
    <t xml:space="preserve">   1.2 Gjenforsikringsandel av forfalte premier, Utlandet (negativt fortegn hvis kostnad)</t>
  </si>
  <si>
    <t xml:space="preserve">   1.3 Endring i brutto avsetning for ikke opptjent premie (sumpost)</t>
  </si>
  <si>
    <t>0300000</t>
  </si>
  <si>
    <t>0301000</t>
  </si>
  <si>
    <t xml:space="preserve">      1.3.1 Endring i brutto avsetning for ikke opptjent premie, direkte forsikring, Andre forsikringer (negativt fortegn hvis kostnad)</t>
  </si>
  <si>
    <t xml:space="preserve">      1.3.2 Endring i brutto avsetning for ikke opptjent premie, mottatt gjenforsikring (negativt fortegn hvis kostnad)</t>
  </si>
  <si>
    <t>0302000</t>
  </si>
  <si>
    <t xml:space="preserve">   1.4 Gjenforsikringsandel av endring i avsetning for ikke opptjent premie (negativt fortegn hvis kostnad)</t>
  </si>
  <si>
    <t>0400000</t>
  </si>
  <si>
    <t>3. Øvrige forsikringsrelaterte inntekter (sumpost)</t>
  </si>
  <si>
    <t xml:space="preserve">   3.1 Meglerprovisjoner mv.</t>
  </si>
  <si>
    <t>0830000</t>
  </si>
  <si>
    <t>000</t>
  </si>
  <si>
    <t>0000000</t>
  </si>
  <si>
    <t xml:space="preserve"> </t>
  </si>
  <si>
    <t>4. Erstatningskostnader (sumpost)</t>
  </si>
  <si>
    <t>0111000</t>
  </si>
  <si>
    <t xml:space="preserve">      4.1.1 Betalte erstatninger, direkte forsikring, Norge, Andre forsikringer</t>
  </si>
  <si>
    <t xml:space="preserve">      4.1.1 Betalte erstatninger, direkte forsikring, Utlandet, Andre forsikringer</t>
  </si>
  <si>
    <t xml:space="preserve">      4.1.2 Betalte erstaninger, mottatt gjenforsikring, Norge (negativt fortegn hvis inntekt)</t>
  </si>
  <si>
    <t>0112000</t>
  </si>
  <si>
    <t xml:space="preserve">      4.1.2 Betalte erstaninger, mottatt gjenforsikring, Utlandet (negativt fortegn hvis inntekt)</t>
  </si>
  <si>
    <t>0311000</t>
  </si>
  <si>
    <t>0312000</t>
  </si>
  <si>
    <t>5. Bonus og premierabatter</t>
  </si>
  <si>
    <t>6. Driftskostnader (sumpost)</t>
  </si>
  <si>
    <t xml:space="preserve">   6.1 Lønnskostnader</t>
  </si>
  <si>
    <t>0050000</t>
  </si>
  <si>
    <t xml:space="preserve">   6.2 Provisjoner, kurtasje mv. (sumpost)</t>
  </si>
  <si>
    <t xml:space="preserve">   6.3 Avskrivinger</t>
  </si>
  <si>
    <t>7. Endring i øvrige forsikringstekniske avsetninger (negativt fortegn hvis inntekt)</t>
  </si>
  <si>
    <t>8. Finansinntekter/ -kostnader (sumpost)</t>
  </si>
  <si>
    <t xml:space="preserve">   8.1 Renteinntekter, Norge</t>
  </si>
  <si>
    <t xml:space="preserve">   8.1 Renteinntekter, Utlandet</t>
  </si>
  <si>
    <t>0369100</t>
  </si>
  <si>
    <t xml:space="preserve">   8.3 Andre finansinntekter, Norge</t>
  </si>
  <si>
    <t xml:space="preserve">   8.3 Andre finansinntekter, Utlandet</t>
  </si>
  <si>
    <t xml:space="preserve">   8.5 Rentekostnader, Norge (skal ha negativt fortegn)</t>
  </si>
  <si>
    <t xml:space="preserve">   8.5 Rentekostnader, Utlandet (skal ha negativt fortegn)</t>
  </si>
  <si>
    <t xml:space="preserve">   8.6 Andre finanskostnader (skal ha negativt fortegn)</t>
  </si>
  <si>
    <t>13. Årsresultat (sumpost)</t>
  </si>
  <si>
    <t>999</t>
  </si>
  <si>
    <t xml:space="preserve">Balanse for: </t>
  </si>
  <si>
    <t>Rapport nr. (2 siffer)</t>
  </si>
  <si>
    <t xml:space="preserve">Periode (år; 6 siffer)  </t>
  </si>
  <si>
    <t xml:space="preserve">Sektor: </t>
  </si>
  <si>
    <t>Næring:</t>
  </si>
  <si>
    <t xml:space="preserve">Valuta: </t>
  </si>
  <si>
    <t xml:space="preserve">Beløp </t>
  </si>
  <si>
    <t>EIENDELER: (sumpost)</t>
  </si>
  <si>
    <t>1. Immaterielle eiendeler og varige driftsmidler</t>
  </si>
  <si>
    <t>2. Verdipapirer (sumpost)</t>
  </si>
  <si>
    <t xml:space="preserve">   2.1 Verdipapirer som forvaltes av hovedkontor</t>
  </si>
  <si>
    <t xml:space="preserve">   2.2 Verdipapirer som forvaltes av filial (sumpost)</t>
  </si>
  <si>
    <t xml:space="preserve">      2.2.2 Obligasjoner og sertifikater, Stats- og trygdeforvaltningen</t>
  </si>
  <si>
    <t xml:space="preserve">      2.2.2 Obligasjoner og sertifikater, Kredittforetak</t>
  </si>
  <si>
    <t xml:space="preserve">      2.2.2 Obligasjoner og sertifikater, Finansieringsselskaper</t>
  </si>
  <si>
    <t xml:space="preserve">      2.2.2 Obligasjoner og sertifikater, Finansielle holdingselskaper</t>
  </si>
  <si>
    <t xml:space="preserve">      2.2.2 Obligasjoner og sertifikater, Livsforsikringsselskaper</t>
  </si>
  <si>
    <t xml:space="preserve">      2.2.2 Obligasjoner og sertifikater, Skadeforsikringsselskaper</t>
  </si>
  <si>
    <t xml:space="preserve">      2.2.2 Obligasjoner og sertifikater, Statens forretningsdrift</t>
  </si>
  <si>
    <t xml:space="preserve">      2.2.2 Obligasjoner og sertifikater, Statlig eide foretak</t>
  </si>
  <si>
    <t xml:space="preserve">      2.2.2 Obligasjoner og sertifikater, Kommunal forretningsdrift</t>
  </si>
  <si>
    <t xml:space="preserve">      2.2.2 Obligasjoner og sertifikater, Selvstendige kommuneforetak</t>
  </si>
  <si>
    <t xml:space="preserve">      2.2.2 Obligasjoner og sertifikater, Private foretak med begrenset ansvar</t>
  </si>
  <si>
    <t xml:space="preserve">      2.2.2 Obligasjoner og sertifikater, Personlige foretak</t>
  </si>
  <si>
    <t xml:space="preserve">      2.2.2 Obligasjoner og sertifikater, Ufordelt sektor</t>
  </si>
  <si>
    <t xml:space="preserve">      2.2.2 Obligasjoner og sertifikater, Utenlandske sektorer i alt</t>
  </si>
  <si>
    <t xml:space="preserve">      2.2.2 Obligasjoner og sertifikater, Utenlandske sektorer i alt, tilknyttede selskaper</t>
  </si>
  <si>
    <t xml:space="preserve">      2.2.2 Obligasjoner og sertifikater, Utenlandske sektorer i alt, konsernselskaper</t>
  </si>
  <si>
    <t>3. Fordringer mv. (sumpost)</t>
  </si>
  <si>
    <t xml:space="preserve">   3.1 Opptjente inntekter, Norge</t>
  </si>
  <si>
    <t xml:space="preserve">   3.1 Opptjente inntekter, Utlandet</t>
  </si>
  <si>
    <t xml:space="preserve">   3.2 Forskuddsbetalte kostnader, Norge</t>
  </si>
  <si>
    <t xml:space="preserve">   3.2 Forskuddsbetalte kostnader, Utlandet</t>
  </si>
  <si>
    <t xml:space="preserve">   3.3 Fordringer i forbindelse med direkte forsikring, Norge</t>
  </si>
  <si>
    <t xml:space="preserve">   3.3 Fordringer i forbindelse med direkte forsikring, Utlandet</t>
  </si>
  <si>
    <t xml:space="preserve">   3.4 Fordringer i forbindelse med gjenforsikring, Norge</t>
  </si>
  <si>
    <t xml:space="preserve">   3.4 Fordringer i forbindelse med gjenforsikring, Utlandet</t>
  </si>
  <si>
    <t xml:space="preserve">   3.5 Fordringer på hovedkontor og konsernselskap</t>
  </si>
  <si>
    <t xml:space="preserve">   3.6 Andre fordringer, Norge</t>
  </si>
  <si>
    <t xml:space="preserve">   3.6 Andre fordringer, Utlandet</t>
  </si>
  <si>
    <t>GJELD OG EGENKAPITAL: (sumpost)</t>
  </si>
  <si>
    <t>5. Egenkapital (sumpost)</t>
  </si>
  <si>
    <t xml:space="preserve">   5.3 Årsoverskudd/ -underskudd</t>
  </si>
  <si>
    <t xml:space="preserve">   6.4 Andre tekniske avsetninger</t>
  </si>
  <si>
    <t>7. Avsetninger for andre forpliktelser (sumpost)</t>
  </si>
  <si>
    <t xml:space="preserve">   7.1 Utsatt skatt</t>
  </si>
  <si>
    <t xml:space="preserve">   7.2 Andre avsetninger</t>
  </si>
  <si>
    <t>8. Gjeld mv. (sumpost)</t>
  </si>
  <si>
    <t xml:space="preserve">   8.2 Gjeld i forbindelse med direkte forsikring, Norge</t>
  </si>
  <si>
    <t xml:space="preserve">   8.2 Gjeld i forbindelse med direkte forsikring, Utlandet</t>
  </si>
  <si>
    <t xml:space="preserve">   8.3 Gjeld i forbindelse med gjenforsikring, Norge</t>
  </si>
  <si>
    <t>7754000</t>
  </si>
  <si>
    <t xml:space="preserve">   8.3 Gjeld i forbindelse med gjenforsikring, Utlandet</t>
  </si>
  <si>
    <t xml:space="preserve">   8.4 Gjeld til hovedkontor og konsernselkap</t>
  </si>
  <si>
    <t xml:space="preserve">   8.5 Annen gjeld, Norge</t>
  </si>
  <si>
    <t xml:space="preserve">   8.5 Annen gjeld, Utlandet</t>
  </si>
  <si>
    <t>Kontroll av aktiva og passiva i alt:</t>
  </si>
  <si>
    <t>Aktiva i alt:</t>
  </si>
  <si>
    <t>Passiva i alt:</t>
  </si>
  <si>
    <t>Differanse mellom aktiva og passiva:</t>
  </si>
  <si>
    <t>Fordringer overfor utlandet</t>
  </si>
  <si>
    <t>Gjeld overfor utlandet</t>
  </si>
  <si>
    <t>Land</t>
  </si>
  <si>
    <t>Land-</t>
  </si>
  <si>
    <t>Bank-</t>
  </si>
  <si>
    <t>Obligasjoner</t>
  </si>
  <si>
    <t>Aksjer</t>
  </si>
  <si>
    <t xml:space="preserve">Andre </t>
  </si>
  <si>
    <t>Innskutt</t>
  </si>
  <si>
    <t>Annen</t>
  </si>
  <si>
    <t>kode</t>
  </si>
  <si>
    <t>innskudd</t>
  </si>
  <si>
    <t xml:space="preserve">og </t>
  </si>
  <si>
    <t>og verdipapir-</t>
  </si>
  <si>
    <t>fordringer</t>
  </si>
  <si>
    <t>egenkapital</t>
  </si>
  <si>
    <t>gjeld</t>
  </si>
  <si>
    <t>sertifikater</t>
  </si>
  <si>
    <t>andler</t>
  </si>
  <si>
    <t>avsetning</t>
  </si>
  <si>
    <t>121.00.10</t>
  </si>
  <si>
    <t>370.00.00</t>
  </si>
  <si>
    <t>992.00.00</t>
  </si>
  <si>
    <t>770.00.00</t>
  </si>
  <si>
    <t>Belgia</t>
  </si>
  <si>
    <t>Danmark</t>
  </si>
  <si>
    <t>Finland</t>
  </si>
  <si>
    <t>Frankrike</t>
  </si>
  <si>
    <t>Hellas</t>
  </si>
  <si>
    <t>Irland</t>
  </si>
  <si>
    <t>Italia</t>
  </si>
  <si>
    <t>Luxembourg</t>
  </si>
  <si>
    <t>Nederland</t>
  </si>
  <si>
    <t>Polen</t>
  </si>
  <si>
    <t>Portugal</t>
  </si>
  <si>
    <t>Russland</t>
  </si>
  <si>
    <t>Spania</t>
  </si>
  <si>
    <t>Storbritannia og Nord Irland</t>
  </si>
  <si>
    <t>Sveits</t>
  </si>
  <si>
    <t>Sverige</t>
  </si>
  <si>
    <t>Tyskland</t>
  </si>
  <si>
    <t>Østerrike</t>
  </si>
  <si>
    <t>Japan</t>
  </si>
  <si>
    <t>Canada</t>
  </si>
  <si>
    <t>USA</t>
  </si>
  <si>
    <t>Australia</t>
  </si>
  <si>
    <t>New Zealand</t>
  </si>
  <si>
    <t>SUM</t>
  </si>
  <si>
    <t>Avvik</t>
  </si>
  <si>
    <t>827.11</t>
  </si>
  <si>
    <t>826.11</t>
  </si>
  <si>
    <t>Avsetning</t>
  </si>
  <si>
    <t>ikke opptjent</t>
  </si>
  <si>
    <t>Fordringer og gjeld overfor utlandet etter land. 1000 kr.</t>
  </si>
  <si>
    <t>Litauen</t>
  </si>
  <si>
    <t>Egypt</t>
  </si>
  <si>
    <t>Sør-Afrika</t>
  </si>
  <si>
    <t>Filippinene</t>
  </si>
  <si>
    <t>Hong Kong SAR</t>
  </si>
  <si>
    <t>Argentina</t>
  </si>
  <si>
    <t>Sum i puncehgrunnlag - Balanse</t>
  </si>
  <si>
    <t>Island</t>
  </si>
  <si>
    <t>IS</t>
  </si>
  <si>
    <t>Singapore</t>
  </si>
  <si>
    <t>SG</t>
  </si>
  <si>
    <t>360.00.00</t>
  </si>
  <si>
    <t>760.00.00</t>
  </si>
  <si>
    <t>Opptjente inntekter</t>
  </si>
  <si>
    <t>og forskudds-</t>
  </si>
  <si>
    <t xml:space="preserve">  betalte kostnader</t>
  </si>
  <si>
    <t>andel</t>
  </si>
  <si>
    <t>BE</t>
  </si>
  <si>
    <t>DK</t>
  </si>
  <si>
    <t>FI</t>
  </si>
  <si>
    <t>FR</t>
  </si>
  <si>
    <t>GR</t>
  </si>
  <si>
    <t>IE</t>
  </si>
  <si>
    <t>IT</t>
  </si>
  <si>
    <t>LU</t>
  </si>
  <si>
    <t>NL</t>
  </si>
  <si>
    <t>PL</t>
  </si>
  <si>
    <t>PT</t>
  </si>
  <si>
    <t>LT</t>
  </si>
  <si>
    <t>RU</t>
  </si>
  <si>
    <t>ES</t>
  </si>
  <si>
    <t>GB</t>
  </si>
  <si>
    <t>CH</t>
  </si>
  <si>
    <t>SE</t>
  </si>
  <si>
    <t>DE</t>
  </si>
  <si>
    <t>AT</t>
  </si>
  <si>
    <t>EG</t>
  </si>
  <si>
    <t>PH</t>
  </si>
  <si>
    <t>HK</t>
  </si>
  <si>
    <t>JP</t>
  </si>
  <si>
    <t>CA</t>
  </si>
  <si>
    <t>US</t>
  </si>
  <si>
    <t>AR</t>
  </si>
  <si>
    <t>AU</t>
  </si>
  <si>
    <t>NZ</t>
  </si>
  <si>
    <t xml:space="preserve">   1.1 Immaterielle eiendeler</t>
  </si>
  <si>
    <t>140.00.00</t>
  </si>
  <si>
    <t>136.21.00</t>
  </si>
  <si>
    <t>326.00.00</t>
  </si>
  <si>
    <t>327.00.00</t>
  </si>
  <si>
    <t>Erstatningsavs.</t>
  </si>
  <si>
    <t>gjenforsikrings-</t>
  </si>
  <si>
    <t>Ikke opptjent premie</t>
  </si>
  <si>
    <t>Malaysia</t>
  </si>
  <si>
    <t>MA</t>
  </si>
  <si>
    <t>ZN</t>
  </si>
  <si>
    <t>Bermuda</t>
  </si>
  <si>
    <t>BM</t>
  </si>
  <si>
    <t>Mexicao</t>
  </si>
  <si>
    <t>MX</t>
  </si>
  <si>
    <t xml:space="preserve">   8.4.1 Netto verdiendringer (negativt fortegn hvis kostnad)</t>
  </si>
  <si>
    <t xml:space="preserve">   8.4.2 Netto realisert gevinst/tap (negativt fortegn hvis kostnad)</t>
  </si>
  <si>
    <t xml:space="preserve">    3.0.2 Gjenforsikringsandel av brutto erstatningsavsetning, Norge (sumpost)</t>
  </si>
  <si>
    <t xml:space="preserve">     3.0.1.1 Norge, Motorvognforsikring</t>
  </si>
  <si>
    <t xml:space="preserve">     3.0.1.1 Norge, Andre forsikringer</t>
  </si>
  <si>
    <t xml:space="preserve">     3.0.1.1 Utlandet, Motorvognforsikring</t>
  </si>
  <si>
    <t xml:space="preserve">     3.0.1.1 Utlandet, Andre forsikringer</t>
  </si>
  <si>
    <t xml:space="preserve">     3.0.2.1 Norge, Motorvognforsikring</t>
  </si>
  <si>
    <t xml:space="preserve">     3.0.2.1 Norge, Andre forsikringer</t>
  </si>
  <si>
    <t xml:space="preserve">     3.0.2.1 Utlandet, Motorvognforsikring</t>
  </si>
  <si>
    <t xml:space="preserve">     3.0.2.1 Utlandet, Andre forsikringer</t>
  </si>
  <si>
    <t xml:space="preserve">    3.0.1 Gjenforsikringsandel av ikke opptjent bruttopremie, Norge (sumpost)</t>
  </si>
  <si>
    <t>4.1 Kontanter og innskudd, Norge</t>
  </si>
  <si>
    <t>4.2 Kontanter og innskudd, Utlandet</t>
  </si>
  <si>
    <t xml:space="preserve">      2.2.1 Aksjer, egenkapitalbevis og verdipapirfondsandeler, Kredittforetak</t>
  </si>
  <si>
    <t xml:space="preserve">      2.2.1 Aksjer, egenkapitalbevis og verdipapirfondsandeler, Finansieringsselskaper</t>
  </si>
  <si>
    <t xml:space="preserve">      2.2.1 Aksjer, egenkapitalbevis og verdipapirfondsandeler, Verdipapirfond</t>
  </si>
  <si>
    <t xml:space="preserve">      2.2.1 Aksjer, egenkapitalbevis og verdipapirfondsandeler, Finansielle holdingselskaper</t>
  </si>
  <si>
    <t xml:space="preserve">      2.2.1 Aksjer, egenkapitalbevis og verdipapirfondsandeler, Livsforsikringsselskaper</t>
  </si>
  <si>
    <t xml:space="preserve">      2.2.1 Aksjer, egenkapitalbevis og verdipapirfondsandeler, Skadeforsikringsselskaper</t>
  </si>
  <si>
    <t xml:space="preserve">      2.2.1 Aksjer, egenkapitalbevis og verdipapirfondsandeler, Statlig eide foretak</t>
  </si>
  <si>
    <t xml:space="preserve">      2.2.1 Aksjer, egenkapitalbevis og verdipapirfondsandeler, Selvstendige kommuneforetak</t>
  </si>
  <si>
    <t xml:space="preserve">      2.2.1 Aksjer, egenkapitalbevis og verdipapirfondsandeler, Private foretak med begrenset ansvar</t>
  </si>
  <si>
    <t xml:space="preserve">      2.2.1 Aksjer, egenkapitalbevis og verdipapirfondsandeler, Personlige foretak</t>
  </si>
  <si>
    <t xml:space="preserve">      2.2.1 Aksjer, egenkapitalbevis og verdipapirfondsandeler, Ufordelt sektor</t>
  </si>
  <si>
    <t xml:space="preserve">      2.2.1 Aksjer, egenkapitalbevis og verdipapirfondsandeler, Utenlandske sektorer i alt</t>
  </si>
  <si>
    <t xml:space="preserve">      2.2.1 Aksjer, egenkapitalbevis og verdipapirfondsandeler, Utenlandske sektorer i alt, tilknyttede selskaper</t>
  </si>
  <si>
    <t xml:space="preserve">      2.2.1 Aksjer, egenkapitalbevis og verdipapirfondsandeler, Utenlandske sektorer i alt, konsernselskaper</t>
  </si>
  <si>
    <t xml:space="preserve">      2.2.3 Andre verdipapirer/finansielle eiendeler ekskl. utlån, Ufordelt sektor</t>
  </si>
  <si>
    <t xml:space="preserve">      2.2.3 Andre verdipapirer/finansielle eiendeler ekskl. utlån, Utenlandske sektorer i alt</t>
  </si>
  <si>
    <t xml:space="preserve">   6.3.1 Avsetning til premierabatter og andre gevinstavtaler, Norge</t>
  </si>
  <si>
    <t xml:space="preserve">   8.2 Utbytte på aksjer, egenkapitalbevis og verdipapirfondsandeler, Norge</t>
  </si>
  <si>
    <t xml:space="preserve">   8.2 Utbytte på aksjer, egenkapitalbevis og verdipapirfondsandeler, Utlandet</t>
  </si>
  <si>
    <t>3.0 Gjenforsikringsandel av forsikringsmessige avsetninger i skadeforsikring</t>
  </si>
  <si>
    <t xml:space="preserve">   5.1 Aksjekapital/innskutt egenkapital</t>
  </si>
  <si>
    <t xml:space="preserve">   5.2 Annen opptjent egenkapital</t>
  </si>
  <si>
    <t>189.90.00</t>
  </si>
  <si>
    <t xml:space="preserve">verdipapirer/finansielle </t>
  </si>
  <si>
    <t>eiendeler ekskl. utlån</t>
  </si>
  <si>
    <t>Tsjekkia</t>
  </si>
  <si>
    <t>CZ</t>
  </si>
  <si>
    <t>Caymanøyene</t>
  </si>
  <si>
    <t>KY</t>
  </si>
  <si>
    <t>India</t>
  </si>
  <si>
    <t>IN</t>
  </si>
  <si>
    <t>Chile</t>
  </si>
  <si>
    <t>CL</t>
  </si>
  <si>
    <t>Brasil</t>
  </si>
  <si>
    <t>BR</t>
  </si>
  <si>
    <t>Bahamas</t>
  </si>
  <si>
    <t>BS</t>
  </si>
  <si>
    <t>Barbados</t>
  </si>
  <si>
    <t>BB</t>
  </si>
  <si>
    <t xml:space="preserve">      6.1.1 Norge, Andre forsikringer</t>
  </si>
  <si>
    <t xml:space="preserve">      6.2.1 Norge, Andre forsikringer</t>
  </si>
  <si>
    <t xml:space="preserve">   6.1 Avsetning for ikke opptjent bruttopremie (sumpost)</t>
  </si>
  <si>
    <t xml:space="preserve">      6.1.1 Utlandet, Andre forsikringer</t>
  </si>
  <si>
    <t xml:space="preserve">      6.2.1 Utlandet, Andre forsikringer</t>
  </si>
  <si>
    <t xml:space="preserve">    6.2 Brutto erstatningsavsetning (sumpost)</t>
  </si>
  <si>
    <t xml:space="preserve">   8.1 Påløpte, ikke forfalte kostnader, Norge</t>
  </si>
  <si>
    <t xml:space="preserve">   8.1  Påløpte, ikke forfalte kostnader, Utlandet</t>
  </si>
  <si>
    <t xml:space="preserve">   3.2 Øvrige forsikringsrelaterte inntekter</t>
  </si>
  <si>
    <t xml:space="preserve">   4.1 Betalte bruttoerstatninger (sumpost)</t>
  </si>
  <si>
    <t xml:space="preserve">   4.2 Gjenforsikringsandel av betalte bruttoerstatninger, Norge (negativt fortegn hvis inntekt)</t>
  </si>
  <si>
    <t xml:space="preserve">   4.2 Gjenforsikringsandel av betalte brutooerstatninger, Utlandet (negativt fortegn hvis inntekt)</t>
  </si>
  <si>
    <t xml:space="preserve">   4.3 Endring i brutto erstatningsavsetning (sumpost)</t>
  </si>
  <si>
    <t xml:space="preserve">   4.4 Endring i gjenforsikringsandel av brutto erstatningsavsetning (negativt fortegn hvis inntekt)</t>
  </si>
  <si>
    <t xml:space="preserve">      4.3.1 Endring i brutto erstatningsavsetning, direkte forsikring, Ansvars- og kausjonsforsikringer (negativt fortegn hvis inntekt)</t>
  </si>
  <si>
    <t xml:space="preserve">      4.3.1 Endring i brutto erstatningsavsetning, direkte forsikring, Andre forsikringer (negativt fortegn hvis inntekt)</t>
  </si>
  <si>
    <t xml:space="preserve">      4.3.2 Endring i brutto erstatningsavsetning, mottatt gjenforsikring (negativt fortegn hvis inntekt)</t>
  </si>
  <si>
    <t xml:space="preserve">      6.2.1 Avgitte provisjoner/kurtasje for mottatt gjenforsikring (negativt fortegn hvis inntekt)</t>
  </si>
  <si>
    <t xml:space="preserve">      6.2.2 Mottatte provisjoner for avgitt gjenforsikring og gevinstandeler (skal ha negativt fortegn)</t>
  </si>
  <si>
    <t xml:space="preserve">   6.4 Andre ordinære driftskostnader</t>
  </si>
  <si>
    <t>11. Skattekostnad</t>
  </si>
  <si>
    <t>12. Andre resultatkomponenter (negativ hvis kostnad)</t>
  </si>
  <si>
    <t>0880000</t>
  </si>
  <si>
    <t>9. Resultat av ordinær drift før skatt (sumpost)</t>
  </si>
  <si>
    <t>Aksjekapital/</t>
  </si>
  <si>
    <t>bruttopremie</t>
  </si>
  <si>
    <t>Brutto</t>
  </si>
  <si>
    <t>erstatnings-</t>
  </si>
  <si>
    <t xml:space="preserve">Påløpte ikke </t>
  </si>
  <si>
    <t xml:space="preserve">forfalte </t>
  </si>
  <si>
    <t>kostnader</t>
  </si>
  <si>
    <t xml:space="preserve">   1.2 Varige driftsmidler (maskiner, inventar og transportmidler)</t>
  </si>
  <si>
    <t>6. Forsikringstekniske avsetninger i skadeforsikring, ekskl. administrasjonsavsetning (sumpost)</t>
  </si>
  <si>
    <t xml:space="preserve">   6.3.1 Avsetning til premierabatter og andre gevinstavtaler, Utlandet</t>
  </si>
  <si>
    <t>01000</t>
  </si>
  <si>
    <t>00000</t>
  </si>
  <si>
    <t>90000</t>
  </si>
  <si>
    <t>08000</t>
  </si>
  <si>
    <t xml:space="preserve">      2.2.1 Aksjer, egenkapitalbevis og verdipapirfondsandeler, Banker </t>
  </si>
  <si>
    <t xml:space="preserve">      2.2.2 Obligasjoner og sertifikater, Banker</t>
  </si>
  <si>
    <t xml:space="preserve">      2.2.2 Obligasjoner og sertifikater, Fylkeskommuner og kommuner</t>
  </si>
  <si>
    <t xml:space="preserve">      2.2.1 Aksjer, egenkapitalbevis og verdipapirfondsandeler, Investeringsselskaper mv.</t>
  </si>
  <si>
    <t xml:space="preserve">      2.2.1 Aksjer, egenkapitalbevis og verdipapirfondsandeler, Øvrige finansielle foretak</t>
  </si>
  <si>
    <t xml:space="preserve">      2.2.2 Obligasjoner og sertifikater, Statlig låneinstitutter og investeringsselskaper</t>
  </si>
  <si>
    <t xml:space="preserve">      2.2.2 Obligasjoner og sertifikater, Øvrige finansielle foretak</t>
  </si>
  <si>
    <t xml:space="preserve">      2.2.2 Obligasjoner og sertifikater, Investeringsselskaper mv.</t>
  </si>
  <si>
    <t xml:space="preserve">1) Filialen bekrefter at opplysningene vedrørende premieinntekter kan </t>
  </si>
  <si>
    <t xml:space="preserve">    anvendes av Finanstilsynet til utligning av tilsynsavgift  (JA eller NEI i kolonne B)</t>
  </si>
  <si>
    <t xml:space="preserve">   1.1 Forfalte bruttopremier (sumpost) 1)</t>
  </si>
  <si>
    <t xml:space="preserve">      1.1.1 Forfalte bruttopremier, direkte forsikring, Norge, Forsikring mot utgifter til medisinsk behandling </t>
  </si>
  <si>
    <t xml:space="preserve">      1.1.1 Forfalte bruttopremier, direkte forsikring, Utlandet, Forsikring mot utgifter til medisinsk behandling </t>
  </si>
  <si>
    <t xml:space="preserve">      1.3.1 Endring i brutto avsetning for ikke opptjent premie, direkte forsikring, Forsikring mot utgifter til medisinsk behandling  (negativt fortegn hvis kostnad)</t>
  </si>
  <si>
    <t xml:space="preserve">      4.1.1 Betalte erstatninger, direkte forsikring, Utlandet, Forsikring mot utgifter til medisinsk behandling </t>
  </si>
  <si>
    <t xml:space="preserve">      4.3.1 Endring i brutto erstatningsavsetning, direkte forsikring, Forsikring mot utgifter til medisinsk behandling  (negativt fortegn hvis inntekt)</t>
  </si>
  <si>
    <t xml:space="preserve">      1.1.1 Forfalte bruttopremier, direkte forsikring, Norge, Forsikring mot inntektstap</t>
  </si>
  <si>
    <t xml:space="preserve">      1.1.1 Forfalte bruttopremier, direkte forsikring, Utlandet, Forsikring mot inntektstap</t>
  </si>
  <si>
    <t xml:space="preserve">      1.3.1 Endring i brutto avsetning for ikke opptjent premie, direkte forsikring, Forsikring mot inntektstap (negativt fortegn hvis kostnad)</t>
  </si>
  <si>
    <t xml:space="preserve">      4.1.1 Betalte erstatninger, direkte forsikring, Utlandet, Forsikring mot inntektstap</t>
  </si>
  <si>
    <t xml:space="preserve">      4.3.1 Endring i brutto erstatningsavsetning, direkte forsikring, Forsikring mot inntektstap (negativt fortegn hvis inntekt)</t>
  </si>
  <si>
    <t xml:space="preserve">      6.1.1 Norge, Forsikring mot inntektstap</t>
  </si>
  <si>
    <t xml:space="preserve">      6.1.1 Utlandet, Forsikring mot inntektstap</t>
  </si>
  <si>
    <t xml:space="preserve">      6.2.1 Norge, Forsikring mot inntektstap</t>
  </si>
  <si>
    <t xml:space="preserve">      6.2.1 Utlandet, Forsikring mot inntektstap</t>
  </si>
  <si>
    <t xml:space="preserve">     3.0.1.1 Norge, Forsikring mot utgifter til medisinsk behandling</t>
  </si>
  <si>
    <t xml:space="preserve">     3.0.1.1 Utlandet, Forsikring mot utgifter til medisinsk behandling</t>
  </si>
  <si>
    <t xml:space="preserve">     3.0.2.1 Norge, Forsikring mot utgifter til medisinsk behandling</t>
  </si>
  <si>
    <t xml:space="preserve">     3.0.2.1 Utlandet, Forsikring mot utgifter til medisinsk behandling</t>
  </si>
  <si>
    <t xml:space="preserve">      6.1.1 Norge, Forsikring mot utgifter til medisinsk behandlinger</t>
  </si>
  <si>
    <t xml:space="preserve">      6.1.1 Utlandet, Forsikring mot utgifter til medisinsk behandlinger</t>
  </si>
  <si>
    <t xml:space="preserve">      6.2.1 Norge, Forsikring mot utgifter til medisinsk behandling</t>
  </si>
  <si>
    <t xml:space="preserve">      6.2.1 Utlandet, Forsikring mot utgifter til medisinsk behandlinger</t>
  </si>
  <si>
    <t xml:space="preserve">      1.1.1 Forfalte bruttopremier, direkte forsikring, Norge, Yrkesskadeforsikring</t>
  </si>
  <si>
    <t xml:space="preserve">      1.1.1 Forfalte bruttopremier, direkte forsikring, Utlandet, Yrkesskadeforsikring</t>
  </si>
  <si>
    <t xml:space="preserve">      1.3.1 Endring i brutto avsetning for ikke opptjent premie, direkte forsikring, Yrkesskadeforsikring (negativt fortegn hvis kostnad)</t>
  </si>
  <si>
    <t xml:space="preserve">      4.1.1 Betalte erstatninger, direkte forsikring, Norge, Yrkesskadeforsikring</t>
  </si>
  <si>
    <t xml:space="preserve">      4.1.1 Betalte erstatninger, direkte forsikring, Utlandet, Yrkesskadeforsikring</t>
  </si>
  <si>
    <t xml:space="preserve">      4.3.1 Endring i brutto erstatningsavsetning, direkte forsikring, Yrkesskadeforsikring (negativt fortegn hvis inntekt)</t>
  </si>
  <si>
    <t xml:space="preserve">      6.1.1 Norge, Yrkesskadeforsikring</t>
  </si>
  <si>
    <t xml:space="preserve">      6.1.1 Utlandet, Yrkesskadeforsikring</t>
  </si>
  <si>
    <t xml:space="preserve">      6.2.1 Norge, Yrkesskadeforsikring</t>
  </si>
  <si>
    <t xml:space="preserve">      6.2.1 Utlandet, Yrkesskadeforsikring</t>
  </si>
  <si>
    <t xml:space="preserve">      1.1.1 Forfalte bruttopremier, direkte forsikring, Norge, Motorvognforsikring - trafikk</t>
  </si>
  <si>
    <t xml:space="preserve">      1.1.1 Forfalte bruttopremier, direkte forsikring, Utlandet, Motorvognforsikring - trafikk</t>
  </si>
  <si>
    <t xml:space="preserve">      1.3.1 Endring i brutto avsetning for ikke opptjent premie, direkte forsikring, Motorvognforsikring - trafikk (negativt fortegn hvis kostnad)</t>
  </si>
  <si>
    <t xml:space="preserve">      4.1.1 Betalte erstatninger, direkte forsikring, Norge, Motorvognforsikring - trafikk</t>
  </si>
  <si>
    <t xml:space="preserve">      4.1.1 Betalte erstatninger, direkte forsikring, Utlandet, Motorvognforsikring - trafikk</t>
  </si>
  <si>
    <t xml:space="preserve">      4.3.1 Endring i brutto erstatningsavsetning, direkte forsikring, Motorvognforsikring - trafikk (negativt fortegn hvis inntekt)</t>
  </si>
  <si>
    <t xml:space="preserve">      1.1.1 Forfalte bruttopremier, direkte forsikring, Norge, Sjøforsikring, transportforsikring og luftfartsforsikring</t>
  </si>
  <si>
    <t xml:space="preserve">      1.1.1 Forfalte bruttopremier, direkte forsikring, Utlandet, Sjøforsikring, transportforsikring og luftfartsforsikring</t>
  </si>
  <si>
    <t xml:space="preserve">      1.3.1 Endring i brutto avsetning for ikke opptjent premie, direkte forsikring, Sjøforsikring, transportforsikring og luftfartsforsikring (negativt fortegn hvis kostnad)</t>
  </si>
  <si>
    <t xml:space="preserve">      4.1.1 Betalte erstatninger, direkte forsikring, Norge, Sjøforsikring, transportforsikring og luftfartsforsikring</t>
  </si>
  <si>
    <t xml:space="preserve">      4.1.1 Betalte erstatninger, direkte forsikring, Utlandet, Sjøforsikring, transportforsikring og luftfartsforsikring</t>
  </si>
  <si>
    <t xml:space="preserve">      4.3.1 Endring i brutto erstatningsavsetning, direkte forsikring, Sjøforsikring, transportforsikring og luftfartsforsikring (negativt fortegn hvis inntekt)</t>
  </si>
  <si>
    <t xml:space="preserve">     3.0.1.1 Norge, Sjøforsikring, transportforsikring og luftfartsforsikring</t>
  </si>
  <si>
    <t xml:space="preserve">     3.0.1.1 Utlandet, Sjøforsikring, transportforsikring og luftfartsforsikring</t>
  </si>
  <si>
    <t xml:space="preserve">     3.0.2.1 Norge, Sjøforsikring, transportforsikring og luftfartsforsikring</t>
  </si>
  <si>
    <t xml:space="preserve">     3.0.2.1 Utlandet, Sjøforsikring, transportforsikring og luftfartsforsikring</t>
  </si>
  <si>
    <t xml:space="preserve">      6.1.1 Norge, Sjøforsikring, transportforsikring og luftfartsforsikring</t>
  </si>
  <si>
    <t xml:space="preserve">      6.1.1 Utlandet, Sjøforsikring, transportforsikring og luftfartsforsikring</t>
  </si>
  <si>
    <t xml:space="preserve">      6.2.1 Norge, Sjøforsikring, transportforsikring og luftfartsforsikring</t>
  </si>
  <si>
    <t xml:space="preserve">      6.2.1 Utlandet, Sjøforsikring, transportforsikring og luftfartsforsikring</t>
  </si>
  <si>
    <t xml:space="preserve">      1.1.1 Forfalte bruttopremier, direkte forsikring, Norge, Forsikring mot brann og annen skade på eiendom</t>
  </si>
  <si>
    <t xml:space="preserve">      1.1.1 Forfalte bruttopremier, direkte forsikring, Utlandet, Forsikring mot brann og annen skade på eiendom</t>
  </si>
  <si>
    <t xml:space="preserve">      1.3.1 Endring i brutto avsetning for ikke opptjent premie, direkte forsikring, Forsikring mot brann og annen skade på eiendom (negativt fortegn hvis kostnad)</t>
  </si>
  <si>
    <t xml:space="preserve">      4.1.1 Betalte erstatninger, direkte forsikring, Norge, Forsikring mot brann og annen skade på eiendom</t>
  </si>
  <si>
    <t xml:space="preserve">      4.1.1 Betalte erstatninger, direkte forsikring, Utlandet, Forsikring mot brann og annen skade på eiendom</t>
  </si>
  <si>
    <t xml:space="preserve">     3.0.1.1 Norge, Forsikring mot brann og annen skade på eiendom</t>
  </si>
  <si>
    <t xml:space="preserve">     3.0.1.1 Utlandet, Forsikring mot brann og annen skade på eiendom</t>
  </si>
  <si>
    <t xml:space="preserve">     3.0.2.1 Norge, Forsikring mot brann og annen skade på eiendom</t>
  </si>
  <si>
    <t xml:space="preserve">     3.0.2.1 Utlandet, Forsikring mot brann og annen skade på eiendom</t>
  </si>
  <si>
    <t xml:space="preserve">      6.1.1 Norge, Forsikring mot brann og annen skade på eiendom</t>
  </si>
  <si>
    <t xml:space="preserve">      6.1.1 Utlandet, Forsikring mot brann og annen skade på eiendom</t>
  </si>
  <si>
    <t xml:space="preserve">      6.2.1 Norge, Forsikring mot brann og annen skade på eiendom</t>
  </si>
  <si>
    <t xml:space="preserve">      6.2.1 Utlandet, Forsikring mot brann og annen skade på eiendom</t>
  </si>
  <si>
    <t xml:space="preserve">      1.1.1 Forfalte bruttopremier, direkte forsikring, Norge, Ansvarsforsikring</t>
  </si>
  <si>
    <t xml:space="preserve">      1.1.1 Forfalte bruttopremier, direkte forsikring, Utlandet, Ansvarsforsikring</t>
  </si>
  <si>
    <t xml:space="preserve">      1.3.1 Endring i brutto avsetning for ikke opptjent premie, direkte forsikring, Ansvarsforsikring (negativt fortegn hvis kostnad)</t>
  </si>
  <si>
    <t xml:space="preserve">      4.1.1 Betalte erstatninger, direkte forsikring, Norge, Ansvarsforsikring</t>
  </si>
  <si>
    <t xml:space="preserve">      4.1.1 Betalte erstatninger, direkte forsikring, Utlandet, Ansvarsforsikring</t>
  </si>
  <si>
    <t xml:space="preserve">      4.3.1 Endring i brutto erstatningsavsetning, direkte forsikring, Ansvarsforsikring (negativt fortegn hvis inntekt)</t>
  </si>
  <si>
    <t xml:space="preserve">     3.0.1.1 Norge, Ansvarsforsikring</t>
  </si>
  <si>
    <t xml:space="preserve">     3.0.1.1 Utlandet, Ansvarsforsikring</t>
  </si>
  <si>
    <t xml:space="preserve">     3.0.2.1 Norge, Ansvarsforsikring</t>
  </si>
  <si>
    <t xml:space="preserve">     3.0.2.1 Utlandet, Ansvarsforsikring</t>
  </si>
  <si>
    <t xml:space="preserve">      6.1.1 Norge, Ansvarsforsikring</t>
  </si>
  <si>
    <t xml:space="preserve">      6.1.1 Utlandet, Ansvarsforsikring</t>
  </si>
  <si>
    <t xml:space="preserve">      6.2.1 Norge, Ansvarsforsikring</t>
  </si>
  <si>
    <t xml:space="preserve">      6.2.1 Utlandet, Ansvarsforsikring</t>
  </si>
  <si>
    <t xml:space="preserve">      1.1.1 Forfalte bruttopremier, direkte forsikring, Norge, Kreditt- og kausjonsforsikring</t>
  </si>
  <si>
    <t xml:space="preserve">      1.1.1 Forfalte bruttopremier, direkte forsikring, Norge, Retthjelpsforsikring</t>
  </si>
  <si>
    <t xml:space="preserve">      1.1.1 Forfalte bruttopremier, direkte forsikring, Norge, Assistanseforsikring</t>
  </si>
  <si>
    <t xml:space="preserve">      1.1.1 Forfalte bruttopremier, direkte forsikring, Norge, Forsikring mot diverse økonomiske tap</t>
  </si>
  <si>
    <t xml:space="preserve">      1.1.1 Forfalte bruttopremier, direkte forsikring, Utlandet, Kreditt- og kausjonsforsikring</t>
  </si>
  <si>
    <t xml:space="preserve">      1.3.1 Endring i brutto avsetning for ikke opptjent premie, direkte forsikring, Kreditt- og kausjonsforsikring (negativt fortegn hvis kostnad)</t>
  </si>
  <si>
    <t xml:space="preserve">      4.1.1 Betalte erstatninger, direkte forsikring, Norge, Kreditt- og kausjonsforsikring</t>
  </si>
  <si>
    <t xml:space="preserve">      4.1.1 Betalte erstatninger, direkte forsikring, Utlandet, Kreditt- og kausjonsforsikring</t>
  </si>
  <si>
    <t xml:space="preserve">      4.3.1 Endring i brutto erstatningsavsetning, direkte forsikring, Kreditt- og kausjonsforsikring (negativt fortegn hvis inntekt)</t>
  </si>
  <si>
    <t xml:space="preserve">      1.1.1 Forfalte bruttopremier, direkte forsikring, Utlandet, Retthjelpsforsikring</t>
  </si>
  <si>
    <t xml:space="preserve">      1.3.1 Endring i brutto avsetning for ikke opptjent premie, direkte forsikring, Retthjelpsforsikring (negativt fortegn hvis kostnad)</t>
  </si>
  <si>
    <t xml:space="preserve">      4.1.1 Betalte erstatninger, direkte forsikring, Norge, Retthjelpsforsikring</t>
  </si>
  <si>
    <t xml:space="preserve">      4.1.1 Betalte erstatninger, direkte forsikring, Utlandet, Retthjelpsforsikring</t>
  </si>
  <si>
    <t xml:space="preserve">      1.1.1 Forfalte bruttopremier, direkte forsikring, Utlandet, Assistanseforsikring</t>
  </si>
  <si>
    <t xml:space="preserve">      1.3.1 Endring i brutto avsetning for ikke opptjent premie, direkte forsikring, Assistanseforsikring (negativt fortegn hvis kostnad)</t>
  </si>
  <si>
    <t xml:space="preserve">      4.1.1 Betalte erstatninger, direkte forsikring, Norge, Assistanseforsikring</t>
  </si>
  <si>
    <t xml:space="preserve">      4.1.1 Betalte erstatninger, direkte forsikring, Utlandet, Assistanseforsikring</t>
  </si>
  <si>
    <t xml:space="preserve">      4.3.1 Endring i brutto erstatningsavsetning, direkte forsikring, Assistanseforsikring (negativt fortegn hvis inntekt)</t>
  </si>
  <si>
    <t xml:space="preserve">      1.1.1 Forfalte bruttopremier, direkte forsikring, Utlandet, Forsikring mot diverse økonomiske tap</t>
  </si>
  <si>
    <t xml:space="preserve">      1.3.1 Endring i brutto avsetning for ikke opptjent premie, direkte forsikring, Forsikring mot diverse økonomiske tap (negativt fortegn hvis kostnad)</t>
  </si>
  <si>
    <t xml:space="preserve">      4.1.1 Betalte erstatninger, direkte forsikring, Norge, Forsikring mot diverse økonomiske tap</t>
  </si>
  <si>
    <t xml:space="preserve">      4.1.1 Betalte erstatninger, direkte forsikring, Utlandet, Forsikring mot diverse økonomiske tap</t>
  </si>
  <si>
    <t xml:space="preserve">      4.3.1 Endring i brutto erstatningsavsetning, direkte forsikring, Forsikring mot diverse økonomiske tap (negativt fortegn hvis inntekt)</t>
  </si>
  <si>
    <t xml:space="preserve">      6.2.1 Utlandet, Forsikring mot diverse økonomiske tap</t>
  </si>
  <si>
    <t xml:space="preserve">      6.2.1 Norge, Forsikring mot diverse økonomiske tap</t>
  </si>
  <si>
    <t xml:space="preserve">      6.1.1 Utlandet, Forsikring mot diverse økonomiske tap</t>
  </si>
  <si>
    <t xml:space="preserve">      6.1.1 Norge, Forsikring mot diverse økonomiske tap</t>
  </si>
  <si>
    <t xml:space="preserve">     3.0.2.1 Utlandet, Forsikring mot diverse økonomiske tap</t>
  </si>
  <si>
    <t xml:space="preserve">     3.0.2.1 Norge, Forsikring mot diverse økonomiske tap</t>
  </si>
  <si>
    <t xml:space="preserve">     3.0.1.1 Utlandet, Forsikring mot diverse økonomiske tap</t>
  </si>
  <si>
    <t xml:space="preserve">     3.0.1.1 Norge, Forsikring mot diverse økonomiske tap</t>
  </si>
  <si>
    <t xml:space="preserve">     3.0.1.1 Norge, Assistanseforsikring</t>
  </si>
  <si>
    <t xml:space="preserve">     3.0.1.1 Utlandet, Assistanseforsikring</t>
  </si>
  <si>
    <t xml:space="preserve">     3.0.2.1 Norge, Assistanseforsikring</t>
  </si>
  <si>
    <t xml:space="preserve">     3.0.2.1 Utlandet, Assistanseforsikring</t>
  </si>
  <si>
    <t xml:space="preserve">      6.1.1 Norge, Assistanseforsikring</t>
  </si>
  <si>
    <t xml:space="preserve">      6.1.1 Utlandet, Assistanseforsikring</t>
  </si>
  <si>
    <t xml:space="preserve">      6.2.1 Norge, Assistanseforsikring</t>
  </si>
  <si>
    <t xml:space="preserve">      6.2.1 Utlandet, Assistanseforsikring</t>
  </si>
  <si>
    <t xml:space="preserve">      6.2.1 Utlandet, Retthjelpsforsikring</t>
  </si>
  <si>
    <t xml:space="preserve">      6.2.1 Norge, Retthjelpsforsikring</t>
  </si>
  <si>
    <t xml:space="preserve">      6.1.1 Utlandet, Retthjelpsforsikring</t>
  </si>
  <si>
    <t xml:space="preserve">      6.1.1 Norge, Retthjelpsforsikring</t>
  </si>
  <si>
    <t xml:space="preserve">     3.0.2.1 Utlandet, Retthjelpsforsikring</t>
  </si>
  <si>
    <t xml:space="preserve">     3.0.2.1 Norge, Retthjelpsforsikring</t>
  </si>
  <si>
    <t xml:space="preserve">     3.0.1.1 Utlandet, Retthjelpsforsikring</t>
  </si>
  <si>
    <t xml:space="preserve">     3.0.1.1 Norge, Retthjelpsforsikring</t>
  </si>
  <si>
    <t xml:space="preserve">     3.0.1.1 Norge, Kreditt- og kausjonsforsikring</t>
  </si>
  <si>
    <t xml:space="preserve">     3.0.1.1 Utlandet, Kreditt- og kausjonsforsikring</t>
  </si>
  <si>
    <t xml:space="preserve">     3.0.2.1 Norge, Kreditt- og kausjonsforsikring</t>
  </si>
  <si>
    <t xml:space="preserve">     3.0.2.1 Utlandet, Kreditt- og kausjonsforsikring</t>
  </si>
  <si>
    <t xml:space="preserve">      6.1.1 Norge, Kreditt- og kausjonsforsikring</t>
  </si>
  <si>
    <t xml:space="preserve">      6.1.1 Utlandet, Kreditt- og kausjonsforsikring</t>
  </si>
  <si>
    <t xml:space="preserve">      6.2.1 Norge, Kreditt- og kausjonsforsikring</t>
  </si>
  <si>
    <t xml:space="preserve">      6.2.1 Utlandet, Kreditt- og kausjonsforsikring</t>
  </si>
  <si>
    <t xml:space="preserve">     3.0.1.1 Norge, Forsikring mot inntektstap</t>
  </si>
  <si>
    <t xml:space="preserve">     3.0.1.1 Utlandet, Forsikring mot inntektstap</t>
  </si>
  <si>
    <t xml:space="preserve">     3.0.2.1 Norge, Forsikring mot inntektstap</t>
  </si>
  <si>
    <t xml:space="preserve">     3.0.2.1 Utlandet, Forsikring mot inntektstap</t>
  </si>
  <si>
    <t xml:space="preserve">     3.0.1.1 Norge, Yrkesskadeforsikring</t>
  </si>
  <si>
    <t xml:space="preserve">     3.0.1.1 Utlandet, Yrkesskadeforsikring</t>
  </si>
  <si>
    <t xml:space="preserve">     3.0.2.1 Norge, Yrkesskadeforsikring</t>
  </si>
  <si>
    <t xml:space="preserve">     3.0.2.1 Utlandet, Yrkesskadeforsikring</t>
  </si>
  <si>
    <t xml:space="preserve">      6.1.1 Norge, Motorvognforsikring</t>
  </si>
  <si>
    <t xml:space="preserve">      6.1.1 Utlandet, Motorvognforsikring</t>
  </si>
  <si>
    <t xml:space="preserve">      6.2.1 Norge, Motorvognforsikring</t>
  </si>
  <si>
    <t xml:space="preserve">      6.2.1 Utlandet, Motorvognforsikring</t>
  </si>
  <si>
    <t xml:space="preserve">      1.1.1 Forfalte bruttopremier, direkte forsikring, Norge, Helseforsikrng</t>
  </si>
  <si>
    <t xml:space="preserve">      1.1.1 Forfalte bruttopremier, direkte forsikring, Utlandet, Helseforsikring</t>
  </si>
  <si>
    <t xml:space="preserve">      1.3.1 Endring i brutto avsetning for ikke opptjent premie, direkte forsikring, Helseforsikrng (negativt fortegn hvis kostnad)</t>
  </si>
  <si>
    <t xml:space="preserve">      4.1.1 Betalte erstatninger, direkte forsikring, Norge, Helseforsikring</t>
  </si>
  <si>
    <t xml:space="preserve">      4.1.1 Betalte erstatninger, direkte forsikring, Utlandet, Helseforsikring</t>
  </si>
  <si>
    <t xml:space="preserve">      4.3.1 Endring i brutto erstatningsavsetning, direkte forsikring, Retthjelpsforsikring (negativt fortegn hvis inntekt)</t>
  </si>
  <si>
    <t xml:space="preserve">      4.3.1 Endring i brutto erstatningsavsetning, direkte forsikring, Helseforsikring (negativt fortegn hvis inntekt)</t>
  </si>
  <si>
    <t xml:space="preserve">      6.2.1 Utlandet, Helseforsikring</t>
  </si>
  <si>
    <t xml:space="preserve">      6.2.1 Norge, Helseforsikring</t>
  </si>
  <si>
    <t xml:space="preserve">      6.1.1 Utlandet, Helseforsikring</t>
  </si>
  <si>
    <t xml:space="preserve">      6.1.1 Norge, Helseforsikring</t>
  </si>
  <si>
    <t xml:space="preserve">     3.0.2.1 Utlandet, Helseforsikring</t>
  </si>
  <si>
    <t xml:space="preserve">     3.0.2.1 Norge, Helseforsikring</t>
  </si>
  <si>
    <t xml:space="preserve">     3.0.1.1 Utlandet, Helseforsikring</t>
  </si>
  <si>
    <t xml:space="preserve">     3.0.1.1 Norge, Helseforsikring</t>
  </si>
  <si>
    <t>Forsikring mot utgifter til medisinsk behandling</t>
  </si>
  <si>
    <t>Forsikring mot inntektstap</t>
  </si>
  <si>
    <t>Yrkesskadeforsikring</t>
  </si>
  <si>
    <t>Motorvognforsikring</t>
  </si>
  <si>
    <t>Sjøforsikring, transportforsikring og luftfartsforsikring</t>
  </si>
  <si>
    <t>Forsikring mot brann og annen skade på eiendom</t>
  </si>
  <si>
    <t>Ansvarsforsikring</t>
  </si>
  <si>
    <t>Kreditt- og kausjonsforsikring</t>
  </si>
  <si>
    <t>Assistanseforsikring</t>
  </si>
  <si>
    <t>Retthjelpsforsikring</t>
  </si>
  <si>
    <t>Forsikring mot diverse økonomiske tap</t>
  </si>
  <si>
    <t>Helseforsikring</t>
  </si>
  <si>
    <t>Andre forsikringer</t>
  </si>
  <si>
    <t>Forpliktelser som gjelder forsikring for dekning av medisinske utgifter, utover de forpliktelser som omfattes av bransje 1030, og hvor den underliggende forretning ikke håndteres ved hjelp av et teknisk grunnlag som tilsvarer det som benyttes i livsforsikring.</t>
  </si>
  <si>
    <t>Andre forsikringer ikke nevnt annet sted</t>
  </si>
  <si>
    <r>
      <t xml:space="preserve">Helseforsikringsforpliktelser, hvor den underliggende forretning håndteres ved hjelp av et teknisk grunnlag som tilsvarer det som benyttes i livs-forsikring. Omfatter også </t>
    </r>
    <r>
      <rPr>
        <i/>
        <sz val="9"/>
        <rFont val="Arial"/>
        <family val="2"/>
      </rPr>
      <t>proporsjonal gjenforsikring av helseforsikrings-forpliktelsene.</t>
    </r>
  </si>
  <si>
    <t>Forsikringsforpliktelser som dekker advokatutgifter og saksomkostninger. Omfatter også proporsjonal gjen-forsikring av skadeforsikringsforpliktelsene.</t>
  </si>
  <si>
    <t>Forpliktelser som gjelder forsikring mot inntektstap, utover de forpliktelser som omfattes av bransje 1030, og hvor den underliggende forretning ikke håndteres ved hjelp av et teknisk grunnlag som tilsvarer det som benyttes i livsforsikring.</t>
  </si>
  <si>
    <t>Helseforsikringsforpliktelser som gjelder yrkesskader, herunder yrkesulykker og yrkessykdommer, og hvor den underliggende forretning ikke håndteres ved hjelp av et teknisk grunnlag som tilsvarer det som benyttes i livsforsikring.</t>
  </si>
  <si>
    <t>Omfatter også proporsjonal gjenforsikring av skadeforsikringsforpliktelsene.</t>
  </si>
  <si>
    <t>Forsikringsforpliktelser som dekker all skade på eller tap av havgående fartøy, fartøy på innsjø, elv eller kanal og luftfartøy samt skade på eller tap av varer under transport eller bagasje uansett transportform. Forsikringsforpliktelser som dekker ansvar som følge av bruk av luftfartøy, havgående fartøyer eller fartøyer på innsjøer, elver eller kanaler (herunder førers ansvar).</t>
  </si>
  <si>
    <t>Forsikringsforpliktelser som dekker all skade på eller tap av ting, utover de forpliktelser som omfattes av bransjene 1050 og 1060, som følge av brann, eksplosjon, naturkrefter herunder storm, hagl eller frost, kjernekraft, jordskred samt hendelser som f.eks. tyveri.</t>
  </si>
  <si>
    <t>Omfatter også proporsjonal gjenforsikring av skadeforsikrings-forpliktelsene.</t>
  </si>
  <si>
    <t xml:space="preserve">Forsikringsforpliktelser som dekker risiko for arbeidsledighet, utilstrekkelig inntekt, dårlig vær, tap av ytelser/goder, løpende generelle utgifter, uforutsette handelskostnader, tap av markedsverdi, tap av husleie eller omsetning, indirekte handelstap utover de ovennevnte, andre finansielle tap (ikke-handelsrelaterte) samt all annen skadeforsikringsrisiko som ikke omfattes av bransjene 1010 til 1110. </t>
  </si>
  <si>
    <r>
      <t>Omfatter også</t>
    </r>
    <r>
      <rPr>
        <i/>
        <sz val="9"/>
        <rFont val="Arial"/>
        <family val="2"/>
      </rPr>
      <t xml:space="preserve"> proporsjonal gjenforsikring av skadeforsikringsforpliktelsene.</t>
    </r>
  </si>
  <si>
    <r>
      <t xml:space="preserve">Omfatter også </t>
    </r>
    <r>
      <rPr>
        <i/>
        <sz val="9"/>
        <rFont val="Arial"/>
        <family val="2"/>
      </rPr>
      <t>proporsjonal gjenforsikring av skadeforsikringsforpliktelsene.</t>
    </r>
  </si>
  <si>
    <t>Forsikringsforpliktelser som dekker alle former for ansvar i forbindelse med landbaserte motorkjøretøy (herunder førers ansvar). Omfatter også proporsjonal gjenforsikring av skadeforsikringsforpliktelsene.</t>
  </si>
  <si>
    <r>
      <t>Forsikringsforpliktelser som dekker alle former for ansvar utover de forpliktelser som omfattes av bransjene 1040 og 1060. Omfatter også</t>
    </r>
    <r>
      <rPr>
        <i/>
        <sz val="9"/>
        <rFont val="Arial"/>
        <family val="2"/>
      </rPr>
      <t xml:space="preserve"> proporsjonal gjenforsikring av skadeforsikringsforpliktelsene.</t>
    </r>
  </si>
  <si>
    <r>
      <t>Forsikringsforpliktelser som dekker insolvens, eksportkreditt, avbetaling, boliglån, landbrukskreditt samt direkte og indirekte kausjoner. Omfatter også</t>
    </r>
    <r>
      <rPr>
        <i/>
        <sz val="9"/>
        <rFont val="Arial"/>
        <family val="2"/>
      </rPr>
      <t xml:space="preserve"> proporsjonal gjenforsikring av skadeforsikringsforpliktelsene.</t>
    </r>
  </si>
  <si>
    <r>
      <t>Forsikringsforpliktelser som dekker assistanse til personer som kommer i vanskeligheter under reise eller under fravær fra bostedet eller sitt faste oppholdssted. Omfatter også</t>
    </r>
    <r>
      <rPr>
        <i/>
        <sz val="9"/>
        <rFont val="Arial"/>
        <family val="2"/>
      </rPr>
      <t xml:space="preserve"> proporsjonal gjenforsikring av skadeforsikringsforpliktelsene.</t>
    </r>
  </si>
  <si>
    <t>Bransje</t>
  </si>
  <si>
    <t>Forklaring</t>
  </si>
  <si>
    <t xml:space="preserve">      4.1.1 Betalte erstatninger, direkte forsikring, Norge, Forsikring mot utgifter til medisinsk behandling </t>
  </si>
  <si>
    <t xml:space="preserve">      4.1.1 Betalte erstatninger, direkte forsikring, Norge, Forsikring mot inntektstap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</si>
</sst>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8"/>
      <name val="Arial"/>
    </font>
    <font>
      <sz val="14"/>
      <color indexed="8"/>
      <name val="Arial"/>
      <family val="2"/>
    </font>
    <font>
      <sz val="8"/>
      <color indexed="8"/>
      <name val="Arial"/>
      <family val="2"/>
    </font>
    <font>
      <b/>
      <sz val="8"/>
      <color indexed="8"/>
      <name val="Arial"/>
      <family val="2"/>
    </font>
    <font>
      <b/>
      <sz val="8"/>
      <color indexed="8"/>
      <name val="Arial"/>
      <family val="2"/>
    </font>
    <font>
      <sz val="8"/>
      <name val="Arial"/>
      <family val="2"/>
    </font>
    <font>
      <b/>
      <sz val="8"/>
      <name val="Arial"/>
      <family val="2"/>
    </font>
    <font>
      <b/>
      <sz val="10"/>
      <color indexed="8"/>
      <name val="Arial"/>
      <family val="2"/>
    </font>
    <font>
      <sz val="10"/>
      <color indexed="8"/>
      <name val="Arial"/>
      <family val="2"/>
    </font>
    <font>
      <b/>
      <sz val="9"/>
      <name val="Arial"/>
      <family val="2"/>
    </font>
    <font>
      <sz val="9"/>
      <color indexed="8"/>
      <name val="Arial"/>
      <family val="2"/>
    </font>
    <font>
      <b/>
      <sz val="8"/>
      <name val="Arial"/>
      <family val="2"/>
    </font>
    <font>
      <sz val="8"/>
      <color indexed="10"/>
      <name val="Arial"/>
      <family val="2"/>
    </font>
    <font>
      <sz val="10"/>
      <color indexed="10"/>
      <name val="Arial"/>
      <family val="2"/>
    </font>
    <font>
      <sz val="9"/>
      <name val="Arial"/>
      <family val="2"/>
    </font>
    <font>
      <i/>
      <sz val="9"/>
      <name val="Arial"/>
      <family val="2"/>
    </font>
    <font>
      <b/>
      <sz val="10"/>
      <name val="Arial"/>
      <family val="2"/>
    </font>
    <font>
      <sz val="11"/>
      <name val="Verdana"/>
      <family val="2"/>
    </font>
    <font>
      <sz val="11"/>
      <color theme="1"/>
      <name val="Calibri"/>
      <family val="2"/>
      <scheme val="minor"/>
    </font>
  </fonts>
  <fills count="23">
    <fill>
      <patternFill patternType="none"/>
    </fill>
    <fill>
      <patternFill patternType="gray125"/>
    </fill>
    <fill>
      <patternFill patternType="solid">
        <fgColor indexed="22"/>
        <bgColor indexed="8"/>
      </patternFill>
    </fill>
    <fill>
      <patternFill patternType="solid">
        <fgColor indexed="22"/>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rgb="FFFFFF00"/>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hair">
        <color indexed="64"/>
      </left>
      <right style="hair">
        <color indexed="64"/>
      </right>
      <top style="hair">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style="hair">
        <color indexed="64"/>
      </top>
      <bottom style="hair">
        <color indexed="64"/>
      </bottom>
      <diagonal/>
    </border>
    <border>
      <left style="hair">
        <color indexed="64"/>
      </left>
      <right/>
      <top/>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thin">
        <color indexed="64"/>
      </left>
      <right style="thin">
        <color indexed="64"/>
      </right>
      <top style="hair">
        <color indexed="64"/>
      </top>
      <bottom style="hair">
        <color indexed="64"/>
      </bottom>
      <diagonal/>
    </border>
  </borders>
  <cellStyleXfs count="20">
    <xf numFmtId="0" fontId="0" fillId="0" borderId="0"/>
    <xf numFmtId="0" fontId="18" fillId="4" borderId="0" applyNumberFormat="0" applyBorder="0" applyAlignment="0" applyProtection="0"/>
    <xf numFmtId="0" fontId="18" fillId="5" borderId="0" applyNumberFormat="0" applyBorder="0" applyAlignment="0" applyProtection="0"/>
    <xf numFmtId="0" fontId="18" fillId="6" borderId="0" applyNumberFormat="0" applyBorder="0" applyAlignment="0" applyProtection="0"/>
    <xf numFmtId="0" fontId="18" fillId="7" borderId="0" applyNumberFormat="0" applyBorder="0" applyAlignment="0" applyProtection="0"/>
    <xf numFmtId="0" fontId="18" fillId="8" borderId="0" applyNumberFormat="0" applyBorder="0" applyAlignment="0" applyProtection="0"/>
    <xf numFmtId="0" fontId="18" fillId="9" borderId="0" applyNumberFormat="0" applyBorder="0" applyAlignment="0" applyProtection="0"/>
    <xf numFmtId="0" fontId="18" fillId="10" borderId="0" applyNumberFormat="0" applyBorder="0" applyAlignment="0" applyProtection="0"/>
    <xf numFmtId="0" fontId="18" fillId="11" borderId="0" applyNumberFormat="0" applyBorder="0" applyAlignment="0" applyProtection="0"/>
    <xf numFmtId="0" fontId="18" fillId="12" borderId="0" applyNumberFormat="0" applyBorder="0" applyAlignment="0" applyProtection="0"/>
    <xf numFmtId="0" fontId="18" fillId="13" borderId="0" applyNumberFormat="0" applyBorder="0" applyAlignment="0" applyProtection="0"/>
    <xf numFmtId="0" fontId="18" fillId="14" borderId="0" applyNumberFormat="0" applyBorder="0" applyAlignment="0" applyProtection="0"/>
    <xf numFmtId="0" fontId="18" fillId="15" borderId="0" applyNumberFormat="0" applyBorder="0" applyAlignment="0" applyProtection="0"/>
    <xf numFmtId="0" fontId="18" fillId="16" borderId="0" applyNumberFormat="0" applyBorder="0" applyAlignment="0" applyProtection="0"/>
    <xf numFmtId="0" fontId="18" fillId="17" borderId="0" applyNumberFormat="0" applyBorder="0" applyAlignment="0" applyProtection="0"/>
    <xf numFmtId="0" fontId="18" fillId="18" borderId="0" applyNumberFormat="0" applyBorder="0" applyAlignment="0" applyProtection="0"/>
    <xf numFmtId="0" fontId="18" fillId="19" borderId="0" applyNumberFormat="0" applyBorder="0" applyAlignment="0" applyProtection="0"/>
    <xf numFmtId="0" fontId="18" fillId="20" borderId="0" applyNumberFormat="0" applyBorder="0" applyAlignment="0" applyProtection="0"/>
    <xf numFmtId="0" fontId="18" fillId="21" borderId="0" applyNumberFormat="0" applyBorder="0" applyAlignment="0" applyProtection="0"/>
    <xf numFmtId="0" fontId="18" fillId="0" borderId="0"/>
  </cellStyleXfs>
  <cellXfs count="157">
    <xf numFmtId="0" fontId="0" fillId="0" borderId="0" xfId="0"/>
    <xf numFmtId="0" fontId="1" fillId="0" borderId="0" xfId="0" applyFont="1" applyFill="1" applyAlignment="1" applyProtection="1">
      <alignment horizontal="left"/>
      <protection locked="0"/>
    </xf>
    <xf numFmtId="0" fontId="2" fillId="0" borderId="0" xfId="0" applyFont="1" applyFill="1" applyBorder="1" applyAlignment="1" applyProtection="1">
      <alignment horizontal="center"/>
      <protection locked="0"/>
    </xf>
    <xf numFmtId="0" fontId="2" fillId="0" borderId="0" xfId="0" applyFont="1" applyFill="1" applyBorder="1" applyAlignment="1">
      <alignment horizontal="center"/>
    </xf>
    <xf numFmtId="0" fontId="2" fillId="0" borderId="0" xfId="0" applyFont="1" applyFill="1" applyBorder="1" applyAlignment="1" applyProtection="1">
      <alignment horizontal="right"/>
      <protection locked="0"/>
    </xf>
    <xf numFmtId="0" fontId="1" fillId="0" borderId="0" xfId="0" applyFont="1" applyFill="1" applyProtection="1">
      <protection locked="0"/>
    </xf>
    <xf numFmtId="0" fontId="2" fillId="0" borderId="0" xfId="0" applyFont="1" applyAlignment="1" applyProtection="1">
      <alignment horizontal="center"/>
      <protection locked="0"/>
    </xf>
    <xf numFmtId="0" fontId="2" fillId="0" borderId="0" xfId="0" applyFont="1" applyFill="1" applyAlignment="1">
      <alignment horizontal="center"/>
    </xf>
    <xf numFmtId="0" fontId="2" fillId="0" borderId="0" xfId="0" applyFont="1" applyFill="1" applyAlignment="1" applyProtection="1">
      <alignment horizontal="right"/>
      <protection locked="0"/>
    </xf>
    <xf numFmtId="0" fontId="3" fillId="0" borderId="0" xfId="0" applyFont="1" applyFill="1" applyProtection="1">
      <protection locked="0"/>
    </xf>
    <xf numFmtId="0" fontId="2" fillId="2" borderId="1" xfId="0" quotePrefix="1" applyFont="1" applyFill="1" applyBorder="1" applyAlignment="1" applyProtection="1">
      <alignment horizontal="center"/>
      <protection locked="0"/>
    </xf>
    <xf numFmtId="0" fontId="2" fillId="2" borderId="1" xfId="0" applyFont="1" applyFill="1" applyBorder="1" applyAlignment="1" applyProtection="1">
      <alignment horizontal="center"/>
      <protection locked="0"/>
    </xf>
    <xf numFmtId="0" fontId="3" fillId="0" borderId="0" xfId="0" quotePrefix="1" applyFont="1" applyFill="1" applyAlignment="1" applyProtection="1">
      <alignment horizontal="left"/>
      <protection locked="0"/>
    </xf>
    <xf numFmtId="0" fontId="2" fillId="0" borderId="0" xfId="0" applyFont="1" applyAlignment="1" applyProtection="1">
      <alignment horizontal="right"/>
      <protection locked="0"/>
    </xf>
    <xf numFmtId="0" fontId="2" fillId="0" borderId="0" xfId="0" applyFont="1" applyProtection="1">
      <protection locked="0"/>
    </xf>
    <xf numFmtId="0" fontId="2" fillId="0" borderId="0" xfId="0" applyFont="1" applyFill="1" applyAlignment="1" applyProtection="1">
      <alignment horizontal="center"/>
      <protection locked="0"/>
    </xf>
    <xf numFmtId="0" fontId="2" fillId="3" borderId="2" xfId="0" applyFont="1" applyFill="1" applyBorder="1" applyProtection="1">
      <protection hidden="1"/>
    </xf>
    <xf numFmtId="0" fontId="2" fillId="3" borderId="3" xfId="0" applyFont="1" applyFill="1" applyBorder="1" applyAlignment="1" applyProtection="1">
      <alignment horizontal="center"/>
      <protection hidden="1"/>
    </xf>
    <xf numFmtId="0" fontId="2" fillId="3" borderId="3" xfId="0" applyFont="1" applyFill="1" applyBorder="1" applyAlignment="1">
      <alignment horizontal="center"/>
    </xf>
    <xf numFmtId="0" fontId="2" fillId="3" borderId="3" xfId="0" applyFont="1" applyFill="1" applyBorder="1" applyAlignment="1" applyProtection="1">
      <alignment horizontal="right"/>
      <protection locked="0"/>
    </xf>
    <xf numFmtId="0" fontId="2" fillId="3" borderId="4" xfId="0" applyFont="1" applyFill="1" applyBorder="1" applyProtection="1">
      <protection hidden="1"/>
    </xf>
    <xf numFmtId="0" fontId="2" fillId="3" borderId="5" xfId="0" applyFont="1" applyFill="1" applyBorder="1" applyAlignment="1" applyProtection="1">
      <alignment horizontal="center"/>
      <protection hidden="1"/>
    </xf>
    <xf numFmtId="0" fontId="2" fillId="3" borderId="5" xfId="0" applyFont="1" applyFill="1" applyBorder="1" applyAlignment="1">
      <alignment horizontal="center"/>
    </xf>
    <xf numFmtId="0" fontId="2" fillId="3" borderId="5" xfId="0" applyFont="1" applyFill="1" applyBorder="1" applyAlignment="1" applyProtection="1">
      <alignment horizontal="right"/>
      <protection locked="0"/>
    </xf>
    <xf numFmtId="0" fontId="2" fillId="3" borderId="6" xfId="0" applyFont="1" applyFill="1" applyBorder="1" applyProtection="1">
      <protection hidden="1"/>
    </xf>
    <xf numFmtId="0" fontId="2" fillId="3" borderId="7" xfId="0" applyFont="1" applyFill="1" applyBorder="1" applyAlignment="1" applyProtection="1">
      <alignment horizontal="center"/>
      <protection hidden="1"/>
    </xf>
    <xf numFmtId="0" fontId="2" fillId="3" borderId="7" xfId="0" applyFont="1" applyFill="1" applyBorder="1" applyAlignment="1">
      <alignment horizontal="center"/>
    </xf>
    <xf numFmtId="0" fontId="2" fillId="3" borderId="7" xfId="0" applyFont="1" applyFill="1" applyBorder="1" applyAlignment="1" applyProtection="1">
      <alignment horizontal="right"/>
      <protection locked="0"/>
    </xf>
    <xf numFmtId="0" fontId="2" fillId="0" borderId="0" xfId="0" applyFont="1" applyProtection="1">
      <protection hidden="1"/>
    </xf>
    <xf numFmtId="0" fontId="2" fillId="0" borderId="0" xfId="0" applyFont="1" applyFill="1" applyBorder="1" applyAlignment="1" applyProtection="1">
      <alignment horizontal="center"/>
      <protection hidden="1"/>
    </xf>
    <xf numFmtId="0" fontId="2" fillId="0" borderId="0" xfId="0" quotePrefix="1" applyFont="1" applyFill="1" applyBorder="1" applyAlignment="1">
      <alignment horizontal="center"/>
    </xf>
    <xf numFmtId="0" fontId="3" fillId="0" borderId="0" xfId="0" applyFont="1" applyFill="1" applyBorder="1" applyAlignment="1" applyProtection="1">
      <alignment horizontal="left"/>
      <protection hidden="1"/>
    </xf>
    <xf numFmtId="0" fontId="2" fillId="0" borderId="0" xfId="0" applyFont="1" applyFill="1" applyBorder="1" applyAlignment="1" applyProtection="1">
      <alignment horizontal="left"/>
      <protection hidden="1"/>
    </xf>
    <xf numFmtId="0" fontId="4" fillId="0" borderId="0" xfId="0" quotePrefix="1" applyFont="1" applyFill="1" applyBorder="1" applyAlignment="1" applyProtection="1">
      <alignment horizontal="center"/>
      <protection hidden="1"/>
    </xf>
    <xf numFmtId="0" fontId="4" fillId="0" borderId="0" xfId="0" quotePrefix="1" applyFont="1" applyFill="1" applyBorder="1" applyAlignment="1">
      <alignment horizontal="center"/>
    </xf>
    <xf numFmtId="0" fontId="4" fillId="0" borderId="0" xfId="0" applyFont="1" applyFill="1" applyBorder="1" applyAlignment="1">
      <alignment horizontal="center"/>
    </xf>
    <xf numFmtId="0" fontId="4" fillId="0" borderId="0" xfId="0" applyFont="1" applyFill="1" applyBorder="1" applyAlignment="1" applyProtection="1">
      <alignment horizontal="right"/>
    </xf>
    <xf numFmtId="0" fontId="2" fillId="0" borderId="0" xfId="0" applyFont="1" applyFill="1" applyBorder="1" applyAlignment="1" applyProtection="1">
      <alignment horizontal="right"/>
    </xf>
    <xf numFmtId="0" fontId="2" fillId="0" borderId="0" xfId="0" applyFont="1" applyAlignment="1" applyProtection="1">
      <alignment horizontal="center"/>
      <protection hidden="1"/>
    </xf>
    <xf numFmtId="0" fontId="2" fillId="0" borderId="0" xfId="0" quotePrefix="1" applyFont="1" applyAlignment="1">
      <alignment horizontal="center"/>
    </xf>
    <xf numFmtId="0" fontId="3" fillId="0" borderId="0" xfId="0" applyFont="1" applyProtection="1">
      <protection hidden="1"/>
    </xf>
    <xf numFmtId="0" fontId="4" fillId="0" borderId="0" xfId="0" quotePrefix="1" applyFont="1" applyAlignment="1" applyProtection="1">
      <alignment horizontal="center"/>
      <protection hidden="1"/>
    </xf>
    <xf numFmtId="0" fontId="4" fillId="0" borderId="0" xfId="0" quotePrefix="1" applyFont="1" applyAlignment="1">
      <alignment horizontal="center"/>
    </xf>
    <xf numFmtId="0" fontId="4" fillId="0" borderId="0" xfId="0" applyFont="1" applyAlignment="1">
      <alignment horizontal="center"/>
    </xf>
    <xf numFmtId="0" fontId="4" fillId="0" borderId="0" xfId="0" applyFont="1" applyAlignment="1" applyProtection="1">
      <alignment horizontal="right"/>
    </xf>
    <xf numFmtId="0" fontId="2" fillId="0" borderId="0" xfId="0" applyFont="1" applyAlignment="1">
      <alignment horizontal="center"/>
    </xf>
    <xf numFmtId="0" fontId="4" fillId="0" borderId="0" xfId="0" applyFont="1" applyProtection="1">
      <protection hidden="1"/>
    </xf>
    <xf numFmtId="0" fontId="4" fillId="0" borderId="0" xfId="0" applyFont="1" applyAlignment="1" applyProtection="1">
      <alignment horizontal="center"/>
      <protection hidden="1"/>
    </xf>
    <xf numFmtId="0" fontId="4" fillId="0" borderId="0" xfId="0" applyFont="1" applyFill="1" applyBorder="1" applyAlignment="1" applyProtection="1">
      <alignment horizontal="right"/>
      <protection locked="0"/>
    </xf>
    <xf numFmtId="0" fontId="2" fillId="0" borderId="0" xfId="0" applyFont="1"/>
    <xf numFmtId="0" fontId="2" fillId="0" borderId="0" xfId="0" quotePrefix="1" applyFont="1" applyAlignment="1" applyProtection="1">
      <alignment horizontal="center"/>
      <protection hidden="1"/>
    </xf>
    <xf numFmtId="0" fontId="3" fillId="0" borderId="0" xfId="0" applyFont="1" applyAlignment="1" applyProtection="1">
      <protection hidden="1"/>
    </xf>
    <xf numFmtId="0" fontId="5" fillId="3" borderId="8" xfId="0" applyFont="1" applyFill="1" applyBorder="1" applyAlignment="1" applyProtection="1">
      <alignment horizontal="center"/>
      <protection hidden="1"/>
    </xf>
    <xf numFmtId="0" fontId="5" fillId="3" borderId="9" xfId="0" applyFont="1" applyFill="1" applyBorder="1" applyAlignment="1">
      <alignment horizontal="center"/>
    </xf>
    <xf numFmtId="0" fontId="5" fillId="3" borderId="3" xfId="0" applyFont="1" applyFill="1" applyBorder="1" applyAlignment="1" applyProtection="1">
      <alignment horizontal="right"/>
      <protection locked="0"/>
    </xf>
    <xf numFmtId="0" fontId="5" fillId="3" borderId="10" xfId="0" applyFont="1" applyFill="1" applyBorder="1" applyAlignment="1" applyProtection="1">
      <alignment horizontal="center"/>
      <protection hidden="1"/>
    </xf>
    <xf numFmtId="0" fontId="5" fillId="3" borderId="0" xfId="0" applyFont="1" applyFill="1" applyBorder="1" applyAlignment="1">
      <alignment horizontal="center"/>
    </xf>
    <xf numFmtId="0" fontId="6" fillId="3" borderId="0" xfId="0" applyFont="1" applyFill="1" applyBorder="1" applyAlignment="1">
      <alignment horizontal="center"/>
    </xf>
    <xf numFmtId="0" fontId="5" fillId="3" borderId="5" xfId="0" applyFont="1" applyFill="1" applyBorder="1" applyAlignment="1" applyProtection="1">
      <alignment horizontal="right"/>
      <protection locked="0"/>
    </xf>
    <xf numFmtId="0" fontId="5" fillId="3" borderId="11" xfId="0" applyFont="1" applyFill="1" applyBorder="1" applyAlignment="1" applyProtection="1">
      <alignment horizontal="center"/>
      <protection hidden="1"/>
    </xf>
    <xf numFmtId="0" fontId="5" fillId="3" borderId="12" xfId="0" applyFont="1" applyFill="1" applyBorder="1" applyAlignment="1">
      <alignment horizontal="center"/>
    </xf>
    <xf numFmtId="0" fontId="0" fillId="3" borderId="12" xfId="0" applyFill="1" applyBorder="1" applyAlignment="1">
      <alignment horizontal="center"/>
    </xf>
    <xf numFmtId="0" fontId="5" fillId="3" borderId="7" xfId="0" applyFont="1" applyFill="1" applyBorder="1" applyAlignment="1" applyProtection="1">
      <alignment horizontal="right"/>
      <protection locked="0"/>
    </xf>
    <xf numFmtId="0" fontId="2" fillId="0" borderId="0" xfId="0" applyFont="1" applyFill="1" applyBorder="1" applyAlignment="1" applyProtection="1">
      <alignment horizontal="left"/>
      <protection locked="0"/>
    </xf>
    <xf numFmtId="0" fontId="2" fillId="0" borderId="0" xfId="0" applyFont="1" applyFill="1" applyBorder="1" applyAlignment="1">
      <alignment horizontal="left"/>
    </xf>
    <xf numFmtId="14" fontId="2" fillId="0" borderId="0" xfId="0" quotePrefix="1" applyNumberFormat="1" applyFont="1" applyFill="1" applyBorder="1" applyAlignment="1" applyProtection="1">
      <alignment horizontal="left"/>
      <protection locked="0"/>
    </xf>
    <xf numFmtId="0" fontId="2" fillId="0" borderId="0" xfId="0" applyFont="1" applyBorder="1" applyAlignment="1" applyProtection="1">
      <alignment horizontal="left"/>
      <protection locked="0"/>
    </xf>
    <xf numFmtId="0" fontId="2" fillId="0" borderId="0" xfId="0" applyFont="1" applyFill="1" applyProtection="1">
      <protection locked="0"/>
    </xf>
    <xf numFmtId="3" fontId="2" fillId="0" borderId="0" xfId="0" applyNumberFormat="1" applyFont="1" applyFill="1" applyProtection="1">
      <protection locked="0"/>
    </xf>
    <xf numFmtId="0" fontId="2" fillId="3" borderId="3" xfId="0" quotePrefix="1" applyFont="1" applyFill="1" applyBorder="1" applyAlignment="1">
      <alignment horizontal="center"/>
    </xf>
    <xf numFmtId="0" fontId="2" fillId="3" borderId="3" xfId="0" quotePrefix="1" applyFont="1" applyFill="1" applyBorder="1" applyAlignment="1" applyProtection="1">
      <alignment horizontal="right"/>
      <protection locked="0"/>
    </xf>
    <xf numFmtId="0" fontId="7" fillId="0" borderId="0" xfId="0" applyFont="1" applyFill="1" applyProtection="1">
      <protection hidden="1"/>
    </xf>
    <xf numFmtId="0" fontId="8" fillId="0" borderId="0" xfId="0" applyFont="1" applyFill="1" applyBorder="1" applyAlignment="1" applyProtection="1">
      <alignment horizontal="center"/>
      <protection hidden="1"/>
    </xf>
    <xf numFmtId="0" fontId="8" fillId="0" borderId="0" xfId="0" applyFont="1" applyFill="1" applyBorder="1" applyAlignment="1">
      <alignment horizontal="center"/>
    </xf>
    <xf numFmtId="0" fontId="7" fillId="0" borderId="0" xfId="0" applyFont="1" applyFill="1" applyBorder="1" applyProtection="1"/>
    <xf numFmtId="0" fontId="2" fillId="0" borderId="0" xfId="0" applyFont="1" applyFill="1" applyProtection="1">
      <protection hidden="1"/>
    </xf>
    <xf numFmtId="0" fontId="2" fillId="0" borderId="0" xfId="0" applyFont="1" applyFill="1" applyBorder="1" applyProtection="1">
      <protection locked="0"/>
    </xf>
    <xf numFmtId="0" fontId="4" fillId="0" borderId="0" xfId="0" applyFont="1" applyFill="1" applyProtection="1">
      <protection hidden="1"/>
    </xf>
    <xf numFmtId="0" fontId="4" fillId="0" borderId="0" xfId="0" applyFont="1" applyFill="1" applyBorder="1" applyAlignment="1" applyProtection="1">
      <alignment horizontal="center"/>
      <protection hidden="1"/>
    </xf>
    <xf numFmtId="0" fontId="4" fillId="0" borderId="0" xfId="0" applyFont="1" applyFill="1" applyBorder="1" applyProtection="1">
      <protection locked="0"/>
    </xf>
    <xf numFmtId="0" fontId="4" fillId="0" borderId="0" xfId="0" applyFont="1" applyFill="1" applyBorder="1" applyProtection="1"/>
    <xf numFmtId="0" fontId="2" fillId="0" borderId="0" xfId="0" applyFont="1" applyProtection="1"/>
    <xf numFmtId="0" fontId="2" fillId="0" borderId="0" xfId="0" quotePrefix="1" applyFont="1" applyFill="1" applyBorder="1" applyAlignment="1" applyProtection="1">
      <alignment horizontal="center"/>
      <protection hidden="1"/>
    </xf>
    <xf numFmtId="0" fontId="2" fillId="0" borderId="0" xfId="0" quotePrefix="1" applyFont="1" applyBorder="1" applyAlignment="1">
      <alignment horizontal="center"/>
    </xf>
    <xf numFmtId="0" fontId="2" fillId="0" borderId="0" xfId="0" applyFont="1" applyBorder="1" applyAlignment="1" applyProtection="1">
      <alignment horizontal="center"/>
      <protection hidden="1"/>
    </xf>
    <xf numFmtId="0" fontId="2" fillId="3" borderId="9" xfId="0" applyFont="1" applyFill="1" applyBorder="1" applyProtection="1"/>
    <xf numFmtId="0" fontId="5" fillId="3" borderId="9" xfId="0" applyFont="1" applyFill="1" applyBorder="1" applyAlignment="1" applyProtection="1">
      <alignment horizontal="center"/>
    </xf>
    <xf numFmtId="0" fontId="2" fillId="0" borderId="0" xfId="0" applyFont="1" applyAlignment="1" applyProtection="1">
      <alignment horizontal="center"/>
    </xf>
    <xf numFmtId="0" fontId="5" fillId="3" borderId="3" xfId="0" applyFont="1" applyFill="1" applyBorder="1" applyProtection="1"/>
    <xf numFmtId="0" fontId="2" fillId="3" borderId="0" xfId="0" applyFont="1" applyFill="1" applyBorder="1" applyProtection="1"/>
    <xf numFmtId="0" fontId="6" fillId="3" borderId="0" xfId="0" applyFont="1" applyFill="1" applyBorder="1" applyAlignment="1" applyProtection="1">
      <alignment horizontal="right"/>
    </xf>
    <xf numFmtId="0" fontId="5" fillId="3" borderId="0" xfId="0" applyFont="1" applyFill="1" applyBorder="1" applyAlignment="1" applyProtection="1">
      <alignment horizontal="center"/>
    </xf>
    <xf numFmtId="0" fontId="0" fillId="3" borderId="5" xfId="0" applyFill="1" applyBorder="1" applyProtection="1"/>
    <xf numFmtId="0" fontId="5" fillId="3" borderId="0" xfId="0" applyFont="1" applyFill="1" applyBorder="1" applyAlignment="1" applyProtection="1">
      <alignment horizontal="right"/>
    </xf>
    <xf numFmtId="0" fontId="5" fillId="3" borderId="5" xfId="0" applyFont="1" applyFill="1" applyBorder="1" applyProtection="1"/>
    <xf numFmtId="0" fontId="2" fillId="3" borderId="12" xfId="0" applyFont="1" applyFill="1" applyBorder="1" applyProtection="1"/>
    <xf numFmtId="0" fontId="5" fillId="3" borderId="12" xfId="0" applyFont="1" applyFill="1" applyBorder="1" applyAlignment="1" applyProtection="1">
      <alignment horizontal="center"/>
    </xf>
    <xf numFmtId="0" fontId="5" fillId="3" borderId="7" xfId="0" applyFont="1" applyFill="1" applyBorder="1" applyProtection="1"/>
    <xf numFmtId="0" fontId="2" fillId="0" borderId="0" xfId="0" applyFont="1" applyFill="1" applyBorder="1" applyAlignment="1" applyProtection="1">
      <alignment horizontal="left"/>
    </xf>
    <xf numFmtId="14" fontId="2" fillId="0" borderId="0" xfId="0" quotePrefix="1" applyNumberFormat="1" applyFont="1" applyFill="1" applyBorder="1" applyAlignment="1" applyProtection="1">
      <alignment horizontal="left"/>
    </xf>
    <xf numFmtId="0" fontId="2" fillId="0" borderId="0" xfId="0" applyFont="1" applyFill="1" applyAlignment="1" applyProtection="1">
      <alignment horizontal="center"/>
    </xf>
    <xf numFmtId="0" fontId="9" fillId="0" borderId="0" xfId="0" applyFont="1"/>
    <xf numFmtId="0" fontId="2" fillId="3" borderId="2" xfId="0" applyFont="1" applyFill="1" applyBorder="1" applyProtection="1"/>
    <xf numFmtId="0" fontId="10" fillId="3" borderId="3" xfId="0" applyFont="1" applyFill="1" applyBorder="1" applyAlignment="1" applyProtection="1">
      <alignment horizontal="center"/>
    </xf>
    <xf numFmtId="0" fontId="2" fillId="3" borderId="3" xfId="0" applyFont="1" applyFill="1" applyBorder="1" applyAlignment="1" applyProtection="1">
      <alignment horizontal="center"/>
    </xf>
    <xf numFmtId="0" fontId="2" fillId="3" borderId="4" xfId="0" applyFont="1" applyFill="1" applyBorder="1" applyProtection="1"/>
    <xf numFmtId="0" fontId="2" fillId="3" borderId="5" xfId="0" applyFont="1" applyFill="1" applyBorder="1" applyAlignment="1" applyProtection="1">
      <alignment horizontal="center"/>
    </xf>
    <xf numFmtId="0" fontId="2" fillId="3" borderId="6" xfId="0" applyFont="1" applyFill="1" applyBorder="1" applyProtection="1"/>
    <xf numFmtId="0" fontId="2" fillId="3" borderId="7" xfId="0" applyFont="1" applyFill="1" applyBorder="1" applyAlignment="1" applyProtection="1">
      <alignment horizontal="center"/>
    </xf>
    <xf numFmtId="0" fontId="0" fillId="0" borderId="13" xfId="0" applyBorder="1" applyAlignment="1">
      <alignment horizontal="left"/>
    </xf>
    <xf numFmtId="0" fontId="0" fillId="0" borderId="13" xfId="0" applyBorder="1" applyAlignment="1">
      <alignment horizontal="center"/>
    </xf>
    <xf numFmtId="0" fontId="0" fillId="0" borderId="13" xfId="0" applyFill="1" applyBorder="1" applyAlignment="1">
      <alignment horizontal="left"/>
    </xf>
    <xf numFmtId="0" fontId="0" fillId="0" borderId="13" xfId="0" applyFill="1" applyBorder="1" applyAlignment="1">
      <alignment horizontal="center"/>
    </xf>
    <xf numFmtId="0" fontId="0" fillId="0" borderId="0" xfId="0" applyBorder="1" applyAlignment="1">
      <alignment horizontal="center"/>
    </xf>
    <xf numFmtId="0" fontId="0" fillId="0" borderId="0" xfId="0" applyFill="1" applyBorder="1"/>
    <xf numFmtId="0" fontId="0" fillId="0" borderId="0" xfId="0" applyAlignment="1">
      <alignment horizontal="left"/>
    </xf>
    <xf numFmtId="0" fontId="9" fillId="3" borderId="14" xfId="0" applyFont="1" applyFill="1" applyBorder="1"/>
    <xf numFmtId="0" fontId="9" fillId="3" borderId="15" xfId="0" applyFont="1" applyFill="1" applyBorder="1"/>
    <xf numFmtId="0" fontId="9" fillId="3" borderId="16" xfId="0" applyFont="1" applyFill="1" applyBorder="1"/>
    <xf numFmtId="0" fontId="9" fillId="3" borderId="14" xfId="0" applyFont="1" applyFill="1" applyBorder="1" applyAlignment="1">
      <alignment horizontal="left"/>
    </xf>
    <xf numFmtId="0" fontId="0" fillId="3" borderId="15" xfId="0" applyFill="1" applyBorder="1"/>
    <xf numFmtId="0" fontId="0" fillId="3" borderId="16" xfId="0" applyFill="1" applyBorder="1"/>
    <xf numFmtId="0" fontId="0" fillId="3" borderId="2" xfId="0" applyFill="1" applyBorder="1"/>
    <xf numFmtId="0" fontId="4" fillId="0" borderId="0" xfId="0" applyFont="1" applyProtection="1"/>
    <xf numFmtId="0" fontId="2" fillId="0" borderId="0" xfId="0" quotePrefix="1" applyFont="1" applyAlignment="1" applyProtection="1">
      <alignment horizontal="center"/>
    </xf>
    <xf numFmtId="0" fontId="5" fillId="3" borderId="5" xfId="0" applyFont="1" applyFill="1" applyBorder="1" applyAlignment="1" applyProtection="1">
      <alignment horizontal="center"/>
    </xf>
    <xf numFmtId="0" fontId="5" fillId="0" borderId="0" xfId="0" applyFont="1" applyFill="1" applyProtection="1">
      <protection hidden="1"/>
    </xf>
    <xf numFmtId="0" fontId="0" fillId="0" borderId="0" xfId="0" applyFill="1"/>
    <xf numFmtId="0" fontId="5" fillId="0" borderId="0" xfId="0" applyFont="1" applyProtection="1">
      <protection hidden="1"/>
    </xf>
    <xf numFmtId="0" fontId="0" fillId="0" borderId="17" xfId="0" applyBorder="1" applyAlignment="1">
      <alignment horizontal="left"/>
    </xf>
    <xf numFmtId="0" fontId="0" fillId="0" borderId="18" xfId="0" applyFill="1" applyBorder="1" applyAlignment="1">
      <alignment horizontal="left"/>
    </xf>
    <xf numFmtId="0" fontId="0" fillId="0" borderId="19" xfId="0" applyBorder="1" applyAlignment="1">
      <alignment horizontal="center"/>
    </xf>
    <xf numFmtId="0" fontId="0" fillId="0" borderId="20" xfId="0" applyBorder="1" applyAlignment="1">
      <alignment horizontal="center"/>
    </xf>
    <xf numFmtId="0" fontId="0" fillId="0" borderId="2" xfId="0" applyBorder="1" applyAlignment="1">
      <alignment horizontal="center"/>
    </xf>
    <xf numFmtId="0" fontId="0" fillId="0" borderId="4" xfId="0" applyBorder="1" applyAlignment="1">
      <alignment horizontal="center"/>
    </xf>
    <xf numFmtId="0" fontId="0" fillId="0" borderId="21" xfId="0" applyBorder="1" applyAlignment="1">
      <alignment horizontal="center"/>
    </xf>
    <xf numFmtId="0" fontId="0" fillId="0" borderId="4" xfId="0" applyFill="1" applyBorder="1" applyAlignment="1">
      <alignment horizontal="center"/>
    </xf>
    <xf numFmtId="0" fontId="0" fillId="0" borderId="6" xfId="0" applyBorder="1" applyAlignment="1">
      <alignment horizontal="center"/>
    </xf>
    <xf numFmtId="0" fontId="2" fillId="0" borderId="0" xfId="0" applyFont="1" applyFill="1" applyBorder="1" applyAlignment="1" applyProtection="1">
      <alignment horizontal="center"/>
    </xf>
    <xf numFmtId="0" fontId="4" fillId="0" borderId="0" xfId="0" quotePrefix="1" applyFont="1" applyFill="1" applyBorder="1" applyAlignment="1" applyProtection="1">
      <alignment horizontal="center"/>
    </xf>
    <xf numFmtId="0" fontId="3" fillId="0" borderId="0" xfId="0" applyFont="1" applyFill="1" applyBorder="1" applyAlignment="1" applyProtection="1">
      <alignment horizontal="left"/>
    </xf>
    <xf numFmtId="0" fontId="4" fillId="0" borderId="0" xfId="0" applyFont="1" applyFill="1" applyAlignment="1" applyProtection="1">
      <alignment horizontal="right"/>
    </xf>
    <xf numFmtId="0" fontId="0" fillId="3" borderId="4" xfId="0" applyFill="1" applyBorder="1" applyAlignment="1">
      <alignment horizontal="center"/>
    </xf>
    <xf numFmtId="0" fontId="2" fillId="3" borderId="9" xfId="0" applyFont="1" applyFill="1" applyBorder="1" applyAlignment="1" applyProtection="1">
      <alignment horizontal="center"/>
    </xf>
    <xf numFmtId="0" fontId="2" fillId="3" borderId="2" xfId="0" applyFont="1" applyFill="1" applyBorder="1" applyAlignment="1" applyProtection="1">
      <alignment horizontal="center"/>
    </xf>
    <xf numFmtId="0" fontId="5" fillId="3" borderId="4" xfId="0" applyFont="1" applyFill="1" applyBorder="1" applyAlignment="1" applyProtection="1">
      <alignment horizontal="center"/>
    </xf>
    <xf numFmtId="0" fontId="5" fillId="3" borderId="2" xfId="0" applyFont="1" applyFill="1" applyBorder="1" applyAlignment="1" applyProtection="1">
      <alignment horizontal="left"/>
    </xf>
    <xf numFmtId="0" fontId="12" fillId="0" borderId="0" xfId="0" applyFont="1" applyFill="1" applyBorder="1" applyAlignment="1" applyProtection="1">
      <alignment horizontal="left"/>
      <protection hidden="1"/>
    </xf>
    <xf numFmtId="0" fontId="13" fillId="22" borderId="0" xfId="0" applyFont="1" applyFill="1"/>
    <xf numFmtId="0" fontId="14" fillId="0" borderId="0" xfId="0" applyFont="1" applyFill="1" applyAlignment="1" applyProtection="1">
      <alignment horizontal="left"/>
      <protection hidden="1"/>
    </xf>
    <xf numFmtId="0" fontId="14" fillId="0" borderId="0" xfId="0" applyFont="1"/>
    <xf numFmtId="0" fontId="14" fillId="0" borderId="0" xfId="0" applyFont="1" applyFill="1" applyProtection="1">
      <protection hidden="1"/>
    </xf>
    <xf numFmtId="0" fontId="14" fillId="0" borderId="0" xfId="0" applyFont="1" applyAlignment="1">
      <alignment vertical="center"/>
    </xf>
    <xf numFmtId="0" fontId="15" fillId="0" borderId="0" xfId="0" applyFont="1"/>
    <xf numFmtId="0" fontId="16" fillId="0" borderId="0" xfId="0" applyFont="1"/>
    <xf numFmtId="0" fontId="17" fillId="0" borderId="1" xfId="19" applyFont="1" applyBorder="1" applyAlignment="1">
      <alignment horizontal="justify" vertical="top"/>
    </xf>
    <xf numFmtId="0" fontId="11" fillId="0" borderId="0" xfId="0" applyFont="1" applyFill="1" applyAlignment="1" applyProtection="1">
      <alignment horizontal="left"/>
      <protection hidden="1"/>
    </xf>
  </cellXfs>
  <cellStyles count="20">
    <cellStyle name="20 % - uthevingsfarge 1" xfId="1"/>
    <cellStyle name="20 % - uthevingsfarge 2" xfId="2"/>
    <cellStyle name="20 % - uthevingsfarge 3" xfId="3"/>
    <cellStyle name="20 % - uthevingsfarge 4" xfId="4"/>
    <cellStyle name="20 % - uthevingsfarge 5" xfId="5"/>
    <cellStyle name="20 % - uthevingsfarge 6" xfId="6"/>
    <cellStyle name="40 % - uthevingsfarge 1" xfId="7"/>
    <cellStyle name="40 % - uthevingsfarge 2" xfId="8"/>
    <cellStyle name="40 % - uthevingsfarge 3" xfId="9"/>
    <cellStyle name="40 % - uthevingsfarge 4" xfId="10"/>
    <cellStyle name="40 % - uthevingsfarge 5" xfId="11"/>
    <cellStyle name="40 % - uthevingsfarge 6" xfId="12"/>
    <cellStyle name="60 % - uthevingsfarge 1" xfId="13"/>
    <cellStyle name="60 % - uthevingsfarge 2" xfId="14"/>
    <cellStyle name="60 % - uthevingsfarge 3" xfId="15"/>
    <cellStyle name="60 % - uthevingsfarge 4" xfId="16"/>
    <cellStyle name="60 % - uthevingsfarge 5" xfId="17"/>
    <cellStyle name="60 % - uthevingsfarge 6" xfId="18"/>
    <cellStyle name="Normal" xfId="0" builtinId="0"/>
    <cellStyle name="Normal_Forklaring av bransjer"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85"/>
  <sheetViews>
    <sheetView tabSelected="1" workbookViewId="0">
      <pane xSplit="1" ySplit="11" topLeftCell="B12" activePane="bottomRight" state="frozen"/>
      <selection pane="topRight" activeCell="B1" sqref="B1"/>
      <selection pane="bottomLeft" activeCell="A12" sqref="A12"/>
      <selection pane="bottomRight" activeCell="B2" sqref="B2"/>
    </sheetView>
  </sheetViews>
  <sheetFormatPr baseColWidth="10" defaultRowHeight="11.25" x14ac:dyDescent="0.2"/>
  <cols>
    <col min="1" max="1" width="126" customWidth="1"/>
  </cols>
  <sheetData>
    <row r="1" spans="1:6" ht="18" x14ac:dyDescent="0.25">
      <c r="A1" s="1" t="s">
        <v>0</v>
      </c>
      <c r="B1" s="2"/>
      <c r="C1" s="3"/>
      <c r="D1" s="3"/>
      <c r="E1" s="3"/>
      <c r="F1" s="4"/>
    </row>
    <row r="2" spans="1:6" ht="18" x14ac:dyDescent="0.25">
      <c r="A2" s="5"/>
      <c r="B2" s="6"/>
      <c r="C2" s="7"/>
      <c r="D2" s="7"/>
      <c r="E2" s="7"/>
      <c r="F2" s="8"/>
    </row>
    <row r="3" spans="1:6" x14ac:dyDescent="0.2">
      <c r="A3" s="9" t="s">
        <v>1</v>
      </c>
      <c r="B3" s="10" t="s">
        <v>2</v>
      </c>
      <c r="C3" s="7"/>
      <c r="D3" s="7"/>
      <c r="E3" s="7"/>
      <c r="F3" s="8"/>
    </row>
    <row r="4" spans="1:6" x14ac:dyDescent="0.2">
      <c r="A4" s="9" t="s">
        <v>3</v>
      </c>
      <c r="B4" s="11" t="s">
        <v>4</v>
      </c>
      <c r="C4" s="7"/>
      <c r="D4" s="7"/>
      <c r="E4" s="7"/>
      <c r="F4" s="8"/>
    </row>
    <row r="5" spans="1:6" x14ac:dyDescent="0.2">
      <c r="A5" s="12" t="s">
        <v>5</v>
      </c>
      <c r="B5" s="11">
        <v>20</v>
      </c>
      <c r="C5" s="7"/>
      <c r="D5" s="7"/>
      <c r="E5" s="7"/>
      <c r="F5" s="13"/>
    </row>
    <row r="6" spans="1:6" x14ac:dyDescent="0.2">
      <c r="A6" s="12" t="s">
        <v>6</v>
      </c>
      <c r="B6" s="10">
        <v>202312</v>
      </c>
      <c r="C6" s="7"/>
      <c r="D6" s="7"/>
      <c r="E6" s="7"/>
      <c r="F6" s="13"/>
    </row>
    <row r="7" spans="1:6" x14ac:dyDescent="0.2">
      <c r="A7" s="14"/>
      <c r="B7" s="15"/>
      <c r="C7" s="7"/>
      <c r="D7" s="7"/>
      <c r="E7" s="7"/>
      <c r="F7" s="13"/>
    </row>
    <row r="8" spans="1:6" x14ac:dyDescent="0.2">
      <c r="A8" s="14"/>
      <c r="B8" s="15"/>
      <c r="C8" s="7"/>
      <c r="D8" s="7"/>
      <c r="E8" s="7"/>
      <c r="F8" s="13"/>
    </row>
    <row r="9" spans="1:6" x14ac:dyDescent="0.2">
      <c r="A9" s="16" t="s">
        <v>7</v>
      </c>
      <c r="B9" s="17" t="s">
        <v>8</v>
      </c>
      <c r="C9" s="18" t="s">
        <v>9</v>
      </c>
      <c r="D9" s="18" t="s">
        <v>10</v>
      </c>
      <c r="E9" s="18" t="s">
        <v>11</v>
      </c>
      <c r="F9" s="19" t="s">
        <v>12</v>
      </c>
    </row>
    <row r="10" spans="1:6" x14ac:dyDescent="0.2">
      <c r="A10" s="20"/>
      <c r="B10" s="21" t="s">
        <v>13</v>
      </c>
      <c r="C10" s="22" t="s">
        <v>14</v>
      </c>
      <c r="D10" s="22"/>
      <c r="E10" s="22"/>
      <c r="F10" s="23" t="s">
        <v>15</v>
      </c>
    </row>
    <row r="11" spans="1:6" x14ac:dyDescent="0.2">
      <c r="A11" s="24"/>
      <c r="B11" s="25" t="s">
        <v>16</v>
      </c>
      <c r="C11" s="26" t="s">
        <v>17</v>
      </c>
      <c r="D11" s="26"/>
      <c r="E11" s="26"/>
      <c r="F11" s="27"/>
    </row>
    <row r="12" spans="1:6" x14ac:dyDescent="0.2">
      <c r="A12" s="28"/>
      <c r="B12" s="29"/>
      <c r="C12" s="30"/>
      <c r="D12" s="3"/>
      <c r="E12" s="3"/>
      <c r="F12" s="4"/>
    </row>
    <row r="13" spans="1:6" x14ac:dyDescent="0.2">
      <c r="A13" s="31"/>
      <c r="B13" s="29"/>
      <c r="C13" s="30"/>
      <c r="D13" s="3"/>
      <c r="E13" s="3"/>
      <c r="F13" s="4"/>
    </row>
    <row r="14" spans="1:6" x14ac:dyDescent="0.2">
      <c r="A14" s="32"/>
      <c r="B14" s="29"/>
      <c r="C14" s="30"/>
      <c r="D14" s="3"/>
      <c r="E14" s="3"/>
      <c r="F14" s="4"/>
    </row>
    <row r="15" spans="1:6" x14ac:dyDescent="0.2">
      <c r="A15" s="31" t="s">
        <v>18</v>
      </c>
      <c r="B15" s="33"/>
      <c r="C15" s="34"/>
      <c r="D15" s="34"/>
      <c r="E15" s="35"/>
      <c r="F15" s="36">
        <f>SUM(F16+F45+F46+F47+F62)</f>
        <v>0</v>
      </c>
    </row>
    <row r="16" spans="1:6" x14ac:dyDescent="0.2">
      <c r="A16" s="147" t="s">
        <v>345</v>
      </c>
      <c r="B16" s="29">
        <v>105</v>
      </c>
      <c r="C16" s="30" t="s">
        <v>19</v>
      </c>
      <c r="D16" s="30" t="s">
        <v>331</v>
      </c>
      <c r="E16" s="30">
        <v>10</v>
      </c>
      <c r="F16" s="36">
        <f>SUM(F17:F44)</f>
        <v>0</v>
      </c>
    </row>
    <row r="17" spans="1:6" x14ac:dyDescent="0.2">
      <c r="A17" s="28" t="s">
        <v>346</v>
      </c>
      <c r="B17" s="29">
        <v>105</v>
      </c>
      <c r="C17" s="30" t="s">
        <v>20</v>
      </c>
      <c r="D17" s="30" t="s">
        <v>331</v>
      </c>
      <c r="E17" s="30">
        <v>10</v>
      </c>
      <c r="F17" s="13">
        <v>0</v>
      </c>
    </row>
    <row r="18" spans="1:6" x14ac:dyDescent="0.2">
      <c r="A18" s="28" t="s">
        <v>351</v>
      </c>
      <c r="B18" s="38">
        <v>105</v>
      </c>
      <c r="C18" s="39" t="s">
        <v>20</v>
      </c>
      <c r="D18" s="30" t="s">
        <v>331</v>
      </c>
      <c r="E18" s="30">
        <v>10</v>
      </c>
      <c r="F18" s="13">
        <v>0</v>
      </c>
    </row>
    <row r="19" spans="1:6" x14ac:dyDescent="0.2">
      <c r="A19" s="28" t="s">
        <v>368</v>
      </c>
      <c r="B19" s="29">
        <v>105</v>
      </c>
      <c r="C19" s="30" t="s">
        <v>20</v>
      </c>
      <c r="D19" s="30" t="s">
        <v>331</v>
      </c>
      <c r="E19" s="30">
        <v>10</v>
      </c>
      <c r="F19" s="13">
        <v>0</v>
      </c>
    </row>
    <row r="20" spans="1:6" x14ac:dyDescent="0.2">
      <c r="A20" s="28" t="s">
        <v>378</v>
      </c>
      <c r="B20" s="38">
        <v>105</v>
      </c>
      <c r="C20" s="39" t="s">
        <v>20</v>
      </c>
      <c r="D20" s="30" t="s">
        <v>331</v>
      </c>
      <c r="E20" s="30">
        <v>10</v>
      </c>
      <c r="F20" s="13">
        <v>0</v>
      </c>
    </row>
    <row r="21" spans="1:6" x14ac:dyDescent="0.2">
      <c r="A21" s="28" t="s">
        <v>384</v>
      </c>
      <c r="B21" s="29">
        <v>105</v>
      </c>
      <c r="C21" s="30" t="s">
        <v>20</v>
      </c>
      <c r="D21" s="30" t="s">
        <v>331</v>
      </c>
      <c r="E21" s="30">
        <v>10</v>
      </c>
      <c r="F21" s="13">
        <v>0</v>
      </c>
    </row>
    <row r="22" spans="1:6" x14ac:dyDescent="0.2">
      <c r="A22" s="28" t="s">
        <v>398</v>
      </c>
      <c r="B22" s="38">
        <v>105</v>
      </c>
      <c r="C22" s="39" t="s">
        <v>20</v>
      </c>
      <c r="D22" s="30" t="s">
        <v>331</v>
      </c>
      <c r="E22" s="30">
        <v>10</v>
      </c>
      <c r="F22" s="13">
        <v>0</v>
      </c>
    </row>
    <row r="23" spans="1:6" x14ac:dyDescent="0.2">
      <c r="A23" s="28" t="s">
        <v>411</v>
      </c>
      <c r="B23" s="29">
        <v>105</v>
      </c>
      <c r="C23" s="30" t="s">
        <v>20</v>
      </c>
      <c r="D23" s="30" t="s">
        <v>331</v>
      </c>
      <c r="E23" s="30">
        <v>10</v>
      </c>
      <c r="F23" s="13">
        <v>0</v>
      </c>
    </row>
    <row r="24" spans="1:6" x14ac:dyDescent="0.2">
      <c r="A24" s="28" t="s">
        <v>425</v>
      </c>
      <c r="B24" s="29">
        <v>105</v>
      </c>
      <c r="C24" s="30" t="s">
        <v>20</v>
      </c>
      <c r="D24" s="30" t="s">
        <v>331</v>
      </c>
      <c r="E24" s="30">
        <v>10</v>
      </c>
      <c r="F24" s="13">
        <v>0</v>
      </c>
    </row>
    <row r="25" spans="1:6" x14ac:dyDescent="0.2">
      <c r="A25" s="28" t="s">
        <v>426</v>
      </c>
      <c r="B25" s="29">
        <v>105</v>
      </c>
      <c r="C25" s="30" t="s">
        <v>20</v>
      </c>
      <c r="D25" s="30" t="s">
        <v>331</v>
      </c>
      <c r="E25" s="30">
        <v>10</v>
      </c>
      <c r="F25" s="13">
        <v>0</v>
      </c>
    </row>
    <row r="26" spans="1:6" x14ac:dyDescent="0.2">
      <c r="A26" s="28" t="s">
        <v>427</v>
      </c>
      <c r="B26" s="29">
        <v>105</v>
      </c>
      <c r="C26" s="30" t="s">
        <v>20</v>
      </c>
      <c r="D26" s="30" t="s">
        <v>331</v>
      </c>
      <c r="E26" s="30">
        <v>10</v>
      </c>
      <c r="F26" s="13">
        <v>0</v>
      </c>
    </row>
    <row r="27" spans="1:6" x14ac:dyDescent="0.2">
      <c r="A27" s="28" t="s">
        <v>428</v>
      </c>
      <c r="B27" s="29">
        <v>105</v>
      </c>
      <c r="C27" s="30" t="s">
        <v>20</v>
      </c>
      <c r="D27" s="30" t="s">
        <v>331</v>
      </c>
      <c r="E27" s="30">
        <v>10</v>
      </c>
      <c r="F27" s="13">
        <v>0</v>
      </c>
    </row>
    <row r="28" spans="1:6" x14ac:dyDescent="0.2">
      <c r="A28" s="28" t="s">
        <v>492</v>
      </c>
      <c r="B28" s="29">
        <v>105</v>
      </c>
      <c r="C28" s="30" t="s">
        <v>20</v>
      </c>
      <c r="D28" s="30" t="s">
        <v>331</v>
      </c>
      <c r="E28" s="30">
        <v>10</v>
      </c>
      <c r="F28" s="13">
        <v>0</v>
      </c>
    </row>
    <row r="29" spans="1:6" x14ac:dyDescent="0.2">
      <c r="A29" s="28" t="s">
        <v>21</v>
      </c>
      <c r="B29" s="38">
        <v>105</v>
      </c>
      <c r="C29" s="39" t="s">
        <v>20</v>
      </c>
      <c r="D29" s="30" t="s">
        <v>331</v>
      </c>
      <c r="E29" s="30">
        <v>10</v>
      </c>
      <c r="F29" s="13">
        <v>0</v>
      </c>
    </row>
    <row r="30" spans="1:6" x14ac:dyDescent="0.2">
      <c r="A30" s="28" t="s">
        <v>347</v>
      </c>
      <c r="B30" s="29">
        <v>105</v>
      </c>
      <c r="C30" s="30" t="s">
        <v>20</v>
      </c>
      <c r="D30" s="39">
        <v>90000</v>
      </c>
      <c r="E30" s="39">
        <v>30</v>
      </c>
      <c r="F30" s="13">
        <v>0</v>
      </c>
    </row>
    <row r="31" spans="1:6" x14ac:dyDescent="0.2">
      <c r="A31" s="28" t="s">
        <v>352</v>
      </c>
      <c r="B31" s="38">
        <v>105</v>
      </c>
      <c r="C31" s="39" t="s">
        <v>20</v>
      </c>
      <c r="D31" s="39">
        <v>90000</v>
      </c>
      <c r="E31" s="39">
        <v>30</v>
      </c>
      <c r="F31" s="13">
        <v>0</v>
      </c>
    </row>
    <row r="32" spans="1:6" x14ac:dyDescent="0.2">
      <c r="A32" s="28" t="s">
        <v>369</v>
      </c>
      <c r="B32" s="29">
        <v>105</v>
      </c>
      <c r="C32" s="30" t="s">
        <v>20</v>
      </c>
      <c r="D32" s="39">
        <v>90000</v>
      </c>
      <c r="E32" s="39">
        <v>30</v>
      </c>
      <c r="F32" s="13">
        <v>0</v>
      </c>
    </row>
    <row r="33" spans="1:6" x14ac:dyDescent="0.2">
      <c r="A33" s="28" t="s">
        <v>379</v>
      </c>
      <c r="B33" s="38">
        <v>105</v>
      </c>
      <c r="C33" s="39" t="s">
        <v>20</v>
      </c>
      <c r="D33" s="39">
        <v>90000</v>
      </c>
      <c r="E33" s="39">
        <v>30</v>
      </c>
      <c r="F33" s="13">
        <v>0</v>
      </c>
    </row>
    <row r="34" spans="1:6" x14ac:dyDescent="0.2">
      <c r="A34" s="28" t="s">
        <v>385</v>
      </c>
      <c r="B34" s="29">
        <v>105</v>
      </c>
      <c r="C34" s="30" t="s">
        <v>20</v>
      </c>
      <c r="D34" s="39">
        <v>90000</v>
      </c>
      <c r="E34" s="39">
        <v>30</v>
      </c>
      <c r="F34" s="13">
        <v>0</v>
      </c>
    </row>
    <row r="35" spans="1:6" x14ac:dyDescent="0.2">
      <c r="A35" s="28" t="s">
        <v>399</v>
      </c>
      <c r="B35" s="38">
        <v>105</v>
      </c>
      <c r="C35" s="39" t="s">
        <v>20</v>
      </c>
      <c r="D35" s="39">
        <v>90000</v>
      </c>
      <c r="E35" s="39">
        <v>30</v>
      </c>
      <c r="F35" s="13">
        <v>0</v>
      </c>
    </row>
    <row r="36" spans="1:6" x14ac:dyDescent="0.2">
      <c r="A36" s="28" t="s">
        <v>412</v>
      </c>
      <c r="B36" s="29">
        <v>105</v>
      </c>
      <c r="C36" s="30" t="s">
        <v>20</v>
      </c>
      <c r="D36" s="39">
        <v>90000</v>
      </c>
      <c r="E36" s="39">
        <v>30</v>
      </c>
      <c r="F36" s="13">
        <v>0</v>
      </c>
    </row>
    <row r="37" spans="1:6" x14ac:dyDescent="0.2">
      <c r="A37" s="28" t="s">
        <v>429</v>
      </c>
      <c r="B37" s="29">
        <v>105</v>
      </c>
      <c r="C37" s="30" t="s">
        <v>20</v>
      </c>
      <c r="D37" s="39">
        <v>90000</v>
      </c>
      <c r="E37" s="39">
        <v>30</v>
      </c>
      <c r="F37" s="13">
        <v>0</v>
      </c>
    </row>
    <row r="38" spans="1:6" x14ac:dyDescent="0.2">
      <c r="A38" s="28" t="s">
        <v>434</v>
      </c>
      <c r="B38" s="29">
        <v>105</v>
      </c>
      <c r="C38" s="30" t="s">
        <v>20</v>
      </c>
      <c r="D38" s="39">
        <v>90000</v>
      </c>
      <c r="E38" s="39">
        <v>30</v>
      </c>
      <c r="F38" s="13">
        <v>0</v>
      </c>
    </row>
    <row r="39" spans="1:6" x14ac:dyDescent="0.2">
      <c r="A39" s="28" t="s">
        <v>438</v>
      </c>
      <c r="B39" s="29">
        <v>105</v>
      </c>
      <c r="C39" s="30" t="s">
        <v>20</v>
      </c>
      <c r="D39" s="39">
        <v>90000</v>
      </c>
      <c r="E39" s="39">
        <v>30</v>
      </c>
      <c r="F39" s="13">
        <v>0</v>
      </c>
    </row>
    <row r="40" spans="1:6" x14ac:dyDescent="0.2">
      <c r="A40" s="28" t="s">
        <v>443</v>
      </c>
      <c r="B40" s="29">
        <v>105</v>
      </c>
      <c r="C40" s="30" t="s">
        <v>20</v>
      </c>
      <c r="D40" s="39">
        <v>90000</v>
      </c>
      <c r="E40" s="39">
        <v>30</v>
      </c>
      <c r="F40" s="13">
        <v>0</v>
      </c>
    </row>
    <row r="41" spans="1:6" x14ac:dyDescent="0.2">
      <c r="A41" s="28" t="s">
        <v>493</v>
      </c>
      <c r="B41" s="38">
        <v>105</v>
      </c>
      <c r="C41" s="39" t="s">
        <v>20</v>
      </c>
      <c r="D41" s="39">
        <v>90000</v>
      </c>
      <c r="E41" s="39">
        <v>30</v>
      </c>
      <c r="F41" s="13">
        <v>0</v>
      </c>
    </row>
    <row r="42" spans="1:6" x14ac:dyDescent="0.2">
      <c r="A42" s="28" t="s">
        <v>22</v>
      </c>
      <c r="B42" s="38">
        <v>105</v>
      </c>
      <c r="C42" s="39" t="s">
        <v>20</v>
      </c>
      <c r="D42" s="39">
        <v>90000</v>
      </c>
      <c r="E42" s="39">
        <v>30</v>
      </c>
      <c r="F42" s="13">
        <v>0</v>
      </c>
    </row>
    <row r="43" spans="1:6" x14ac:dyDescent="0.2">
      <c r="A43" s="28" t="s">
        <v>23</v>
      </c>
      <c r="B43" s="29">
        <v>105</v>
      </c>
      <c r="C43" s="30" t="s">
        <v>24</v>
      </c>
      <c r="D43" s="30" t="s">
        <v>331</v>
      </c>
      <c r="E43" s="30">
        <v>10</v>
      </c>
      <c r="F43" s="13">
        <v>0</v>
      </c>
    </row>
    <row r="44" spans="1:6" x14ac:dyDescent="0.2">
      <c r="A44" s="28" t="s">
        <v>25</v>
      </c>
      <c r="B44" s="29">
        <v>105</v>
      </c>
      <c r="C44" s="30" t="s">
        <v>24</v>
      </c>
      <c r="D44" s="30">
        <v>90000</v>
      </c>
      <c r="E44" s="30">
        <v>30</v>
      </c>
      <c r="F44" s="13">
        <v>0</v>
      </c>
    </row>
    <row r="45" spans="1:6" x14ac:dyDescent="0.2">
      <c r="A45" s="28" t="s">
        <v>26</v>
      </c>
      <c r="B45" s="38">
        <v>105</v>
      </c>
      <c r="C45" s="39" t="s">
        <v>27</v>
      </c>
      <c r="D45" s="39" t="s">
        <v>331</v>
      </c>
      <c r="E45" s="39">
        <v>10</v>
      </c>
      <c r="F45" s="4">
        <v>0</v>
      </c>
    </row>
    <row r="46" spans="1:6" x14ac:dyDescent="0.2">
      <c r="A46" s="28" t="s">
        <v>28</v>
      </c>
      <c r="B46" s="38">
        <v>105</v>
      </c>
      <c r="C46" s="39" t="s">
        <v>27</v>
      </c>
      <c r="D46" s="39">
        <v>90000</v>
      </c>
      <c r="E46" s="39">
        <v>30</v>
      </c>
      <c r="F46" s="8">
        <v>0</v>
      </c>
    </row>
    <row r="47" spans="1:6" x14ac:dyDescent="0.2">
      <c r="A47" s="28" t="s">
        <v>29</v>
      </c>
      <c r="B47" s="38">
        <v>105</v>
      </c>
      <c r="C47" s="39" t="s">
        <v>30</v>
      </c>
      <c r="D47" s="39" t="s">
        <v>331</v>
      </c>
      <c r="E47" s="39">
        <v>10</v>
      </c>
      <c r="F47" s="141">
        <f>SUM(F48:F61)</f>
        <v>0</v>
      </c>
    </row>
    <row r="48" spans="1:6" x14ac:dyDescent="0.2">
      <c r="A48" s="28" t="s">
        <v>348</v>
      </c>
      <c r="B48" s="38">
        <v>105</v>
      </c>
      <c r="C48" s="39" t="s">
        <v>31</v>
      </c>
      <c r="D48" s="39" t="s">
        <v>331</v>
      </c>
      <c r="E48" s="39">
        <v>10</v>
      </c>
      <c r="F48" s="13">
        <v>0</v>
      </c>
    </row>
    <row r="49" spans="1:6" x14ac:dyDescent="0.2">
      <c r="A49" s="28" t="s">
        <v>353</v>
      </c>
      <c r="B49" s="38">
        <v>105</v>
      </c>
      <c r="C49" s="39" t="s">
        <v>31</v>
      </c>
      <c r="D49" s="39" t="s">
        <v>331</v>
      </c>
      <c r="E49" s="39">
        <v>10</v>
      </c>
      <c r="F49" s="13">
        <v>0</v>
      </c>
    </row>
    <row r="50" spans="1:6" x14ac:dyDescent="0.2">
      <c r="A50" s="28" t="s">
        <v>370</v>
      </c>
      <c r="B50" s="38">
        <v>105</v>
      </c>
      <c r="C50" s="39" t="s">
        <v>31</v>
      </c>
      <c r="D50" s="39" t="s">
        <v>331</v>
      </c>
      <c r="E50" s="39">
        <v>10</v>
      </c>
      <c r="F50" s="13">
        <v>0</v>
      </c>
    </row>
    <row r="51" spans="1:6" x14ac:dyDescent="0.2">
      <c r="A51" s="28" t="s">
        <v>380</v>
      </c>
      <c r="B51" s="38">
        <v>105</v>
      </c>
      <c r="C51" s="39" t="s">
        <v>31</v>
      </c>
      <c r="D51" s="39" t="s">
        <v>331</v>
      </c>
      <c r="E51" s="39">
        <v>10</v>
      </c>
      <c r="F51" s="13">
        <v>0</v>
      </c>
    </row>
    <row r="52" spans="1:6" x14ac:dyDescent="0.2">
      <c r="A52" s="28" t="s">
        <v>386</v>
      </c>
      <c r="B52" s="38">
        <v>105</v>
      </c>
      <c r="C52" s="39" t="s">
        <v>31</v>
      </c>
      <c r="D52" s="39" t="s">
        <v>331</v>
      </c>
      <c r="E52" s="39">
        <v>10</v>
      </c>
      <c r="F52" s="13">
        <v>0</v>
      </c>
    </row>
    <row r="53" spans="1:6" x14ac:dyDescent="0.2">
      <c r="A53" s="28" t="s">
        <v>400</v>
      </c>
      <c r="B53" s="38">
        <v>105</v>
      </c>
      <c r="C53" s="39" t="s">
        <v>31</v>
      </c>
      <c r="D53" s="39" t="s">
        <v>331</v>
      </c>
      <c r="E53" s="39">
        <v>10</v>
      </c>
      <c r="F53" s="13">
        <v>0</v>
      </c>
    </row>
    <row r="54" spans="1:6" x14ac:dyDescent="0.2">
      <c r="A54" s="28" t="s">
        <v>413</v>
      </c>
      <c r="B54" s="38">
        <v>105</v>
      </c>
      <c r="C54" s="39" t="s">
        <v>31</v>
      </c>
      <c r="D54" s="39" t="s">
        <v>331</v>
      </c>
      <c r="E54" s="39">
        <v>10</v>
      </c>
      <c r="F54" s="13">
        <v>0</v>
      </c>
    </row>
    <row r="55" spans="1:6" x14ac:dyDescent="0.2">
      <c r="A55" s="28" t="s">
        <v>430</v>
      </c>
      <c r="B55" s="38">
        <v>105</v>
      </c>
      <c r="C55" s="39" t="s">
        <v>31</v>
      </c>
      <c r="D55" s="39" t="s">
        <v>331</v>
      </c>
      <c r="E55" s="39">
        <v>10</v>
      </c>
      <c r="F55" s="13">
        <v>0</v>
      </c>
    </row>
    <row r="56" spans="1:6" x14ac:dyDescent="0.2">
      <c r="A56" s="28" t="s">
        <v>435</v>
      </c>
      <c r="B56" s="38">
        <v>105</v>
      </c>
      <c r="C56" s="39" t="s">
        <v>31</v>
      </c>
      <c r="D56" s="39" t="s">
        <v>331</v>
      </c>
      <c r="E56" s="39">
        <v>10</v>
      </c>
      <c r="F56" s="13">
        <v>0</v>
      </c>
    </row>
    <row r="57" spans="1:6" x14ac:dyDescent="0.2">
      <c r="A57" s="28" t="s">
        <v>439</v>
      </c>
      <c r="B57" s="38">
        <v>105</v>
      </c>
      <c r="C57" s="39" t="s">
        <v>31</v>
      </c>
      <c r="D57" s="39" t="s">
        <v>331</v>
      </c>
      <c r="E57" s="39">
        <v>10</v>
      </c>
      <c r="F57" s="13">
        <v>0</v>
      </c>
    </row>
    <row r="58" spans="1:6" x14ac:dyDescent="0.2">
      <c r="A58" s="28" t="s">
        <v>444</v>
      </c>
      <c r="B58" s="38">
        <v>105</v>
      </c>
      <c r="C58" s="39" t="s">
        <v>31</v>
      </c>
      <c r="D58" s="39" t="s">
        <v>331</v>
      </c>
      <c r="E58" s="39">
        <v>10</v>
      </c>
      <c r="F58" s="13">
        <v>0</v>
      </c>
    </row>
    <row r="59" spans="1:6" x14ac:dyDescent="0.2">
      <c r="A59" s="28" t="s">
        <v>494</v>
      </c>
      <c r="B59" s="38">
        <v>105</v>
      </c>
      <c r="C59" s="39" t="s">
        <v>31</v>
      </c>
      <c r="D59" s="39" t="s">
        <v>331</v>
      </c>
      <c r="E59" s="39">
        <v>10</v>
      </c>
      <c r="F59" s="13">
        <v>0</v>
      </c>
    </row>
    <row r="60" spans="1:6" x14ac:dyDescent="0.2">
      <c r="A60" s="28" t="s">
        <v>32</v>
      </c>
      <c r="B60" s="38">
        <v>105</v>
      </c>
      <c r="C60" s="39" t="s">
        <v>31</v>
      </c>
      <c r="D60" s="39" t="s">
        <v>331</v>
      </c>
      <c r="E60" s="39">
        <v>10</v>
      </c>
      <c r="F60" s="13">
        <v>0</v>
      </c>
    </row>
    <row r="61" spans="1:6" x14ac:dyDescent="0.2">
      <c r="A61" s="28" t="s">
        <v>33</v>
      </c>
      <c r="B61" s="38">
        <v>105</v>
      </c>
      <c r="C61" s="39" t="s">
        <v>34</v>
      </c>
      <c r="D61" s="39" t="s">
        <v>331</v>
      </c>
      <c r="E61" s="39">
        <v>10</v>
      </c>
      <c r="F61" s="13">
        <v>0</v>
      </c>
    </row>
    <row r="62" spans="1:6" x14ac:dyDescent="0.2">
      <c r="A62" s="28" t="s">
        <v>35</v>
      </c>
      <c r="B62" s="38">
        <v>105</v>
      </c>
      <c r="C62" s="39" t="s">
        <v>36</v>
      </c>
      <c r="D62" s="39" t="s">
        <v>331</v>
      </c>
      <c r="E62" s="39">
        <v>10</v>
      </c>
      <c r="F62" s="8">
        <v>0</v>
      </c>
    </row>
    <row r="63" spans="1:6" x14ac:dyDescent="0.2">
      <c r="A63" s="28"/>
      <c r="B63" s="38"/>
      <c r="C63" s="39"/>
      <c r="D63" s="39"/>
      <c r="E63" s="39"/>
      <c r="F63" s="13"/>
    </row>
    <row r="64" spans="1:6" x14ac:dyDescent="0.2">
      <c r="A64" s="40" t="s">
        <v>37</v>
      </c>
      <c r="B64" s="41"/>
      <c r="C64" s="42"/>
      <c r="D64" s="42"/>
      <c r="E64" s="43"/>
      <c r="F64" s="44">
        <f>SUM(F65:F66)</f>
        <v>0</v>
      </c>
    </row>
    <row r="65" spans="1:7" x14ac:dyDescent="0.2">
      <c r="A65" s="28" t="s">
        <v>38</v>
      </c>
      <c r="B65" s="38">
        <v>245</v>
      </c>
      <c r="C65" s="39" t="s">
        <v>39</v>
      </c>
      <c r="D65" s="39" t="s">
        <v>332</v>
      </c>
      <c r="E65" s="39">
        <v>10</v>
      </c>
      <c r="F65" s="4">
        <v>0</v>
      </c>
    </row>
    <row r="66" spans="1:7" x14ac:dyDescent="0.2">
      <c r="A66" s="75" t="s">
        <v>305</v>
      </c>
      <c r="B66" s="38">
        <v>265</v>
      </c>
      <c r="C66" s="39" t="s">
        <v>41</v>
      </c>
      <c r="D66" s="39" t="s">
        <v>332</v>
      </c>
      <c r="E66" s="39">
        <v>10</v>
      </c>
      <c r="F66" s="13">
        <v>0</v>
      </c>
      <c r="G66" s="127"/>
    </row>
    <row r="67" spans="1:7" x14ac:dyDescent="0.2">
      <c r="A67" s="28"/>
      <c r="B67" s="38"/>
      <c r="C67" s="45"/>
      <c r="D67" s="45" t="s">
        <v>42</v>
      </c>
      <c r="E67" s="45" t="s">
        <v>42</v>
      </c>
      <c r="F67" s="4"/>
    </row>
    <row r="68" spans="1:7" x14ac:dyDescent="0.2">
      <c r="A68" s="46" t="s">
        <v>43</v>
      </c>
      <c r="B68" s="41"/>
      <c r="C68" s="42"/>
      <c r="D68" s="42"/>
      <c r="E68" s="43"/>
      <c r="F68" s="36">
        <f>SUM(F69+F98+F99+F100+F115)</f>
        <v>0</v>
      </c>
    </row>
    <row r="69" spans="1:7" x14ac:dyDescent="0.2">
      <c r="A69" s="28" t="s">
        <v>306</v>
      </c>
      <c r="B69" s="38">
        <v>405</v>
      </c>
      <c r="C69" s="39" t="s">
        <v>19</v>
      </c>
      <c r="D69" s="39" t="s">
        <v>331</v>
      </c>
      <c r="E69" s="39">
        <v>10</v>
      </c>
      <c r="F69" s="36">
        <f>SUM(F70:F97)</f>
        <v>0</v>
      </c>
      <c r="G69" s="127"/>
    </row>
    <row r="70" spans="1:7" x14ac:dyDescent="0.2">
      <c r="A70" s="28" t="s">
        <v>539</v>
      </c>
      <c r="B70" s="38">
        <v>405</v>
      </c>
      <c r="C70" s="39" t="s">
        <v>44</v>
      </c>
      <c r="D70" s="39" t="s">
        <v>331</v>
      </c>
      <c r="E70" s="39">
        <v>10</v>
      </c>
      <c r="F70" s="13">
        <v>0</v>
      </c>
    </row>
    <row r="71" spans="1:7" x14ac:dyDescent="0.2">
      <c r="A71" s="28" t="s">
        <v>540</v>
      </c>
      <c r="B71" s="38">
        <v>405</v>
      </c>
      <c r="C71" s="39" t="s">
        <v>44</v>
      </c>
      <c r="D71" s="39" t="s">
        <v>331</v>
      </c>
      <c r="E71" s="39">
        <v>10</v>
      </c>
      <c r="F71" s="13">
        <v>0</v>
      </c>
    </row>
    <row r="72" spans="1:7" x14ac:dyDescent="0.2">
      <c r="A72" s="28" t="s">
        <v>371</v>
      </c>
      <c r="B72" s="38">
        <v>405</v>
      </c>
      <c r="C72" s="39" t="s">
        <v>44</v>
      </c>
      <c r="D72" s="39" t="s">
        <v>331</v>
      </c>
      <c r="E72" s="39">
        <v>10</v>
      </c>
      <c r="F72" s="13">
        <v>0</v>
      </c>
    </row>
    <row r="73" spans="1:7" x14ac:dyDescent="0.2">
      <c r="A73" s="28" t="s">
        <v>381</v>
      </c>
      <c r="B73" s="38">
        <v>405</v>
      </c>
      <c r="C73" s="39" t="s">
        <v>44</v>
      </c>
      <c r="D73" s="39" t="s">
        <v>331</v>
      </c>
      <c r="E73" s="39">
        <v>10</v>
      </c>
      <c r="F73" s="13">
        <v>0</v>
      </c>
    </row>
    <row r="74" spans="1:7" x14ac:dyDescent="0.2">
      <c r="A74" s="28" t="s">
        <v>387</v>
      </c>
      <c r="B74" s="38">
        <v>405</v>
      </c>
      <c r="C74" s="39" t="s">
        <v>44</v>
      </c>
      <c r="D74" s="39" t="s">
        <v>331</v>
      </c>
      <c r="E74" s="39">
        <v>10</v>
      </c>
      <c r="F74" s="13">
        <v>0</v>
      </c>
    </row>
    <row r="75" spans="1:7" x14ac:dyDescent="0.2">
      <c r="A75" s="28" t="s">
        <v>401</v>
      </c>
      <c r="B75" s="38">
        <v>405</v>
      </c>
      <c r="C75" s="39" t="s">
        <v>44</v>
      </c>
      <c r="D75" s="39" t="s">
        <v>331</v>
      </c>
      <c r="E75" s="39">
        <v>10</v>
      </c>
      <c r="F75" s="13">
        <v>0</v>
      </c>
    </row>
    <row r="76" spans="1:7" x14ac:dyDescent="0.2">
      <c r="A76" s="28" t="s">
        <v>414</v>
      </c>
      <c r="B76" s="38">
        <v>405</v>
      </c>
      <c r="C76" s="39" t="s">
        <v>44</v>
      </c>
      <c r="D76" s="39" t="s">
        <v>331</v>
      </c>
      <c r="E76" s="39">
        <v>10</v>
      </c>
      <c r="F76" s="13">
        <v>0</v>
      </c>
    </row>
    <row r="77" spans="1:7" x14ac:dyDescent="0.2">
      <c r="A77" s="28" t="s">
        <v>431</v>
      </c>
      <c r="B77" s="38">
        <v>405</v>
      </c>
      <c r="C77" s="39" t="s">
        <v>44</v>
      </c>
      <c r="D77" s="39" t="s">
        <v>331</v>
      </c>
      <c r="E77" s="39">
        <v>10</v>
      </c>
      <c r="F77" s="13">
        <v>0</v>
      </c>
    </row>
    <row r="78" spans="1:7" x14ac:dyDescent="0.2">
      <c r="A78" s="28" t="s">
        <v>436</v>
      </c>
      <c r="B78" s="38">
        <v>405</v>
      </c>
      <c r="C78" s="39" t="s">
        <v>44</v>
      </c>
      <c r="D78" s="39" t="s">
        <v>331</v>
      </c>
      <c r="E78" s="39">
        <v>10</v>
      </c>
      <c r="F78" s="13">
        <v>0</v>
      </c>
    </row>
    <row r="79" spans="1:7" x14ac:dyDescent="0.2">
      <c r="A79" s="28" t="s">
        <v>440</v>
      </c>
      <c r="B79" s="38">
        <v>405</v>
      </c>
      <c r="C79" s="39" t="s">
        <v>44</v>
      </c>
      <c r="D79" s="39" t="s">
        <v>331</v>
      </c>
      <c r="E79" s="39">
        <v>10</v>
      </c>
      <c r="F79" s="13">
        <v>0</v>
      </c>
    </row>
    <row r="80" spans="1:7" x14ac:dyDescent="0.2">
      <c r="A80" s="28" t="s">
        <v>445</v>
      </c>
      <c r="B80" s="38">
        <v>405</v>
      </c>
      <c r="C80" s="39" t="s">
        <v>44</v>
      </c>
      <c r="D80" s="39" t="s">
        <v>331</v>
      </c>
      <c r="E80" s="39">
        <v>10</v>
      </c>
      <c r="F80" s="13">
        <v>0</v>
      </c>
    </row>
    <row r="81" spans="1:6" x14ac:dyDescent="0.2">
      <c r="A81" s="28" t="s">
        <v>495</v>
      </c>
      <c r="B81" s="38">
        <v>405</v>
      </c>
      <c r="C81" s="39" t="s">
        <v>44</v>
      </c>
      <c r="D81" s="39" t="s">
        <v>331</v>
      </c>
      <c r="E81" s="39">
        <v>10</v>
      </c>
      <c r="F81" s="13">
        <v>0</v>
      </c>
    </row>
    <row r="82" spans="1:6" x14ac:dyDescent="0.2">
      <c r="A82" s="28" t="s">
        <v>45</v>
      </c>
      <c r="B82" s="38">
        <v>405</v>
      </c>
      <c r="C82" s="39" t="s">
        <v>44</v>
      </c>
      <c r="D82" s="39" t="s">
        <v>331</v>
      </c>
      <c r="E82" s="39">
        <v>10</v>
      </c>
      <c r="F82" s="13">
        <v>0</v>
      </c>
    </row>
    <row r="83" spans="1:6" x14ac:dyDescent="0.2">
      <c r="A83" s="28" t="s">
        <v>349</v>
      </c>
      <c r="B83" s="38">
        <v>405</v>
      </c>
      <c r="C83" s="39" t="s">
        <v>44</v>
      </c>
      <c r="D83" s="39">
        <v>90000</v>
      </c>
      <c r="E83" s="39">
        <v>30</v>
      </c>
      <c r="F83" s="13">
        <v>0</v>
      </c>
    </row>
    <row r="84" spans="1:6" x14ac:dyDescent="0.2">
      <c r="A84" s="28" t="s">
        <v>354</v>
      </c>
      <c r="B84" s="38">
        <v>405</v>
      </c>
      <c r="C84" s="39" t="s">
        <v>44</v>
      </c>
      <c r="D84" s="39">
        <v>90000</v>
      </c>
      <c r="E84" s="39">
        <v>30</v>
      </c>
      <c r="F84" s="13">
        <v>0</v>
      </c>
    </row>
    <row r="85" spans="1:6" x14ac:dyDescent="0.2">
      <c r="A85" s="28" t="s">
        <v>372</v>
      </c>
      <c r="B85" s="38">
        <v>405</v>
      </c>
      <c r="C85" s="39" t="s">
        <v>44</v>
      </c>
      <c r="D85" s="39">
        <v>90000</v>
      </c>
      <c r="E85" s="39">
        <v>30</v>
      </c>
      <c r="F85" s="13">
        <v>0</v>
      </c>
    </row>
    <row r="86" spans="1:6" x14ac:dyDescent="0.2">
      <c r="A86" s="28" t="s">
        <v>382</v>
      </c>
      <c r="B86" s="38">
        <v>405</v>
      </c>
      <c r="C86" s="39" t="s">
        <v>44</v>
      </c>
      <c r="D86" s="39">
        <v>90000</v>
      </c>
      <c r="E86" s="39">
        <v>30</v>
      </c>
      <c r="F86" s="13">
        <v>0</v>
      </c>
    </row>
    <row r="87" spans="1:6" x14ac:dyDescent="0.2">
      <c r="A87" s="28" t="s">
        <v>388</v>
      </c>
      <c r="B87" s="38">
        <v>405</v>
      </c>
      <c r="C87" s="39" t="s">
        <v>44</v>
      </c>
      <c r="D87" s="39">
        <v>90000</v>
      </c>
      <c r="E87" s="39">
        <v>30</v>
      </c>
      <c r="F87" s="13">
        <v>0</v>
      </c>
    </row>
    <row r="88" spans="1:6" x14ac:dyDescent="0.2">
      <c r="A88" s="28" t="s">
        <v>402</v>
      </c>
      <c r="B88" s="38">
        <v>405</v>
      </c>
      <c r="C88" s="39" t="s">
        <v>44</v>
      </c>
      <c r="D88" s="39">
        <v>90000</v>
      </c>
      <c r="E88" s="39">
        <v>30</v>
      </c>
      <c r="F88" s="13">
        <v>0</v>
      </c>
    </row>
    <row r="89" spans="1:6" x14ac:dyDescent="0.2">
      <c r="A89" s="28" t="s">
        <v>415</v>
      </c>
      <c r="B89" s="38">
        <v>405</v>
      </c>
      <c r="C89" s="39" t="s">
        <v>44</v>
      </c>
      <c r="D89" s="39">
        <v>90000</v>
      </c>
      <c r="E89" s="39">
        <v>30</v>
      </c>
      <c r="F89" s="13">
        <v>0</v>
      </c>
    </row>
    <row r="90" spans="1:6" x14ac:dyDescent="0.2">
      <c r="A90" s="28" t="s">
        <v>432</v>
      </c>
      <c r="B90" s="38">
        <v>405</v>
      </c>
      <c r="C90" s="39" t="s">
        <v>44</v>
      </c>
      <c r="D90" s="39">
        <v>90000</v>
      </c>
      <c r="E90" s="39">
        <v>30</v>
      </c>
      <c r="F90" s="13">
        <v>0</v>
      </c>
    </row>
    <row r="91" spans="1:6" x14ac:dyDescent="0.2">
      <c r="A91" s="28" t="s">
        <v>437</v>
      </c>
      <c r="B91" s="38">
        <v>405</v>
      </c>
      <c r="C91" s="39" t="s">
        <v>44</v>
      </c>
      <c r="D91" s="39">
        <v>90000</v>
      </c>
      <c r="E91" s="39">
        <v>30</v>
      </c>
      <c r="F91" s="13">
        <v>0</v>
      </c>
    </row>
    <row r="92" spans="1:6" x14ac:dyDescent="0.2">
      <c r="A92" s="28" t="s">
        <v>441</v>
      </c>
      <c r="B92" s="38">
        <v>405</v>
      </c>
      <c r="C92" s="39" t="s">
        <v>44</v>
      </c>
      <c r="D92" s="39">
        <v>90000</v>
      </c>
      <c r="E92" s="39">
        <v>30</v>
      </c>
      <c r="F92" s="13">
        <v>0</v>
      </c>
    </row>
    <row r="93" spans="1:6" x14ac:dyDescent="0.2">
      <c r="A93" s="28" t="s">
        <v>446</v>
      </c>
      <c r="B93" s="38">
        <v>405</v>
      </c>
      <c r="C93" s="39" t="s">
        <v>44</v>
      </c>
      <c r="D93" s="39">
        <v>90000</v>
      </c>
      <c r="E93" s="39">
        <v>30</v>
      </c>
      <c r="F93" s="13">
        <v>0</v>
      </c>
    </row>
    <row r="94" spans="1:6" x14ac:dyDescent="0.2">
      <c r="A94" s="28" t="s">
        <v>496</v>
      </c>
      <c r="B94" s="38">
        <v>405</v>
      </c>
      <c r="C94" s="39" t="s">
        <v>44</v>
      </c>
      <c r="D94" s="39">
        <v>90000</v>
      </c>
      <c r="E94" s="39">
        <v>30</v>
      </c>
      <c r="F94" s="13">
        <v>0</v>
      </c>
    </row>
    <row r="95" spans="1:6" x14ac:dyDescent="0.2">
      <c r="A95" s="28" t="s">
        <v>46</v>
      </c>
      <c r="B95" s="38">
        <v>405</v>
      </c>
      <c r="C95" s="39" t="s">
        <v>44</v>
      </c>
      <c r="D95" s="39">
        <v>90000</v>
      </c>
      <c r="E95" s="39">
        <v>30</v>
      </c>
      <c r="F95" s="13">
        <v>0</v>
      </c>
    </row>
    <row r="96" spans="1:6" x14ac:dyDescent="0.2">
      <c r="A96" s="28" t="s">
        <v>47</v>
      </c>
      <c r="B96" s="38">
        <v>405</v>
      </c>
      <c r="C96" s="39" t="s">
        <v>48</v>
      </c>
      <c r="D96" s="39" t="s">
        <v>331</v>
      </c>
      <c r="E96" s="39">
        <v>10</v>
      </c>
      <c r="F96" s="13">
        <v>0</v>
      </c>
    </row>
    <row r="97" spans="1:7" x14ac:dyDescent="0.2">
      <c r="A97" s="28" t="s">
        <v>49</v>
      </c>
      <c r="B97" s="38">
        <v>405</v>
      </c>
      <c r="C97" s="39" t="s">
        <v>48</v>
      </c>
      <c r="D97" s="39">
        <v>90000</v>
      </c>
      <c r="E97" s="39">
        <v>30</v>
      </c>
      <c r="F97" s="13">
        <v>0</v>
      </c>
    </row>
    <row r="98" spans="1:7" x14ac:dyDescent="0.2">
      <c r="A98" s="28" t="s">
        <v>307</v>
      </c>
      <c r="B98" s="38">
        <v>405</v>
      </c>
      <c r="C98" s="39" t="s">
        <v>27</v>
      </c>
      <c r="D98" s="39" t="s">
        <v>331</v>
      </c>
      <c r="E98" s="39">
        <v>10</v>
      </c>
      <c r="F98" s="13">
        <v>0</v>
      </c>
      <c r="G98" s="127"/>
    </row>
    <row r="99" spans="1:7" x14ac:dyDescent="0.2">
      <c r="A99" s="28" t="s">
        <v>308</v>
      </c>
      <c r="B99" s="38">
        <v>405</v>
      </c>
      <c r="C99" s="39" t="s">
        <v>27</v>
      </c>
      <c r="D99" s="39">
        <v>90000</v>
      </c>
      <c r="E99" s="39">
        <v>30</v>
      </c>
      <c r="F99" s="13">
        <v>0</v>
      </c>
      <c r="G99" s="127"/>
    </row>
    <row r="100" spans="1:7" x14ac:dyDescent="0.2">
      <c r="A100" s="28" t="s">
        <v>309</v>
      </c>
      <c r="B100" s="38">
        <v>405</v>
      </c>
      <c r="C100" s="39" t="s">
        <v>30</v>
      </c>
      <c r="D100" s="39" t="s">
        <v>331</v>
      </c>
      <c r="E100" s="39">
        <v>10</v>
      </c>
      <c r="F100" s="44">
        <f>SUM(F101:F114)</f>
        <v>0</v>
      </c>
      <c r="G100" s="127"/>
    </row>
    <row r="101" spans="1:7" x14ac:dyDescent="0.2">
      <c r="A101" s="126" t="s">
        <v>350</v>
      </c>
      <c r="B101" s="38">
        <v>405</v>
      </c>
      <c r="C101" s="39" t="s">
        <v>50</v>
      </c>
      <c r="D101" s="39" t="s">
        <v>331</v>
      </c>
      <c r="E101" s="39">
        <v>10</v>
      </c>
      <c r="F101" s="13">
        <v>0</v>
      </c>
    </row>
    <row r="102" spans="1:7" x14ac:dyDescent="0.2">
      <c r="A102" s="126" t="s">
        <v>355</v>
      </c>
      <c r="B102" s="38">
        <v>405</v>
      </c>
      <c r="C102" s="39" t="s">
        <v>50</v>
      </c>
      <c r="D102" s="39" t="s">
        <v>331</v>
      </c>
      <c r="E102" s="39">
        <v>10</v>
      </c>
      <c r="F102" s="13">
        <v>0</v>
      </c>
    </row>
    <row r="103" spans="1:7" x14ac:dyDescent="0.2">
      <c r="A103" s="126" t="s">
        <v>373</v>
      </c>
      <c r="B103" s="38">
        <v>405</v>
      </c>
      <c r="C103" s="39" t="s">
        <v>50</v>
      </c>
      <c r="D103" s="39" t="s">
        <v>331</v>
      </c>
      <c r="E103" s="39">
        <v>10</v>
      </c>
      <c r="F103" s="13">
        <v>0</v>
      </c>
    </row>
    <row r="104" spans="1:7" x14ac:dyDescent="0.2">
      <c r="A104" s="126" t="s">
        <v>383</v>
      </c>
      <c r="B104" s="38">
        <v>405</v>
      </c>
      <c r="C104" s="39" t="s">
        <v>50</v>
      </c>
      <c r="D104" s="39" t="s">
        <v>331</v>
      </c>
      <c r="E104" s="39">
        <v>10</v>
      </c>
      <c r="F104" s="13">
        <v>0</v>
      </c>
    </row>
    <row r="105" spans="1:7" x14ac:dyDescent="0.2">
      <c r="A105" s="126" t="s">
        <v>389</v>
      </c>
      <c r="B105" s="38">
        <v>405</v>
      </c>
      <c r="C105" s="39" t="s">
        <v>50</v>
      </c>
      <c r="D105" s="39" t="s">
        <v>331</v>
      </c>
      <c r="E105" s="39">
        <v>10</v>
      </c>
      <c r="F105" s="13">
        <v>0</v>
      </c>
    </row>
    <row r="106" spans="1:7" x14ac:dyDescent="0.2">
      <c r="A106" s="126" t="s">
        <v>311</v>
      </c>
      <c r="B106" s="38">
        <v>405</v>
      </c>
      <c r="C106" s="39" t="s">
        <v>50</v>
      </c>
      <c r="D106" s="39" t="s">
        <v>331</v>
      </c>
      <c r="E106" s="39">
        <v>10</v>
      </c>
      <c r="F106" s="13">
        <v>0</v>
      </c>
    </row>
    <row r="107" spans="1:7" x14ac:dyDescent="0.2">
      <c r="A107" s="126" t="s">
        <v>416</v>
      </c>
      <c r="B107" s="38">
        <v>405</v>
      </c>
      <c r="C107" s="39" t="s">
        <v>50</v>
      </c>
      <c r="D107" s="39" t="s">
        <v>331</v>
      </c>
      <c r="E107" s="39">
        <v>10</v>
      </c>
      <c r="F107" s="13">
        <v>0</v>
      </c>
    </row>
    <row r="108" spans="1:7" x14ac:dyDescent="0.2">
      <c r="A108" s="126" t="s">
        <v>433</v>
      </c>
      <c r="B108" s="38">
        <v>405</v>
      </c>
      <c r="C108" s="39" t="s">
        <v>50</v>
      </c>
      <c r="D108" s="39" t="s">
        <v>331</v>
      </c>
      <c r="E108" s="39">
        <v>10</v>
      </c>
      <c r="F108" s="13">
        <v>0</v>
      </c>
    </row>
    <row r="109" spans="1:7" x14ac:dyDescent="0.2">
      <c r="A109" s="126" t="s">
        <v>497</v>
      </c>
      <c r="B109" s="38">
        <v>405</v>
      </c>
      <c r="C109" s="39" t="s">
        <v>50</v>
      </c>
      <c r="D109" s="39" t="s">
        <v>331</v>
      </c>
      <c r="E109" s="39">
        <v>10</v>
      </c>
      <c r="F109" s="13">
        <v>0</v>
      </c>
    </row>
    <row r="110" spans="1:7" x14ac:dyDescent="0.2">
      <c r="A110" s="126" t="s">
        <v>442</v>
      </c>
      <c r="B110" s="38">
        <v>405</v>
      </c>
      <c r="C110" s="39" t="s">
        <v>50</v>
      </c>
      <c r="D110" s="39" t="s">
        <v>331</v>
      </c>
      <c r="E110" s="39">
        <v>10</v>
      </c>
      <c r="F110" s="13">
        <v>0</v>
      </c>
    </row>
    <row r="111" spans="1:7" x14ac:dyDescent="0.2">
      <c r="A111" s="126" t="s">
        <v>447</v>
      </c>
      <c r="B111" s="38">
        <v>405</v>
      </c>
      <c r="C111" s="39" t="s">
        <v>50</v>
      </c>
      <c r="D111" s="39" t="s">
        <v>331</v>
      </c>
      <c r="E111" s="39">
        <v>10</v>
      </c>
      <c r="F111" s="13">
        <v>0</v>
      </c>
    </row>
    <row r="112" spans="1:7" x14ac:dyDescent="0.2">
      <c r="A112" s="126" t="s">
        <v>498</v>
      </c>
      <c r="B112" s="38">
        <v>405</v>
      </c>
      <c r="C112" s="39" t="s">
        <v>50</v>
      </c>
      <c r="D112" s="39" t="s">
        <v>331</v>
      </c>
      <c r="E112" s="39">
        <v>10</v>
      </c>
      <c r="F112" s="13">
        <v>0</v>
      </c>
    </row>
    <row r="113" spans="1:7" x14ac:dyDescent="0.2">
      <c r="A113" s="126" t="s">
        <v>312</v>
      </c>
      <c r="B113" s="38">
        <v>405</v>
      </c>
      <c r="C113" s="39" t="s">
        <v>50</v>
      </c>
      <c r="D113" s="39" t="s">
        <v>331</v>
      </c>
      <c r="E113" s="39">
        <v>10</v>
      </c>
      <c r="F113" s="13">
        <v>0</v>
      </c>
    </row>
    <row r="114" spans="1:7" x14ac:dyDescent="0.2">
      <c r="A114" s="126" t="s">
        <v>313</v>
      </c>
      <c r="B114" s="38">
        <v>405</v>
      </c>
      <c r="C114" s="39" t="s">
        <v>51</v>
      </c>
      <c r="D114" s="39" t="s">
        <v>331</v>
      </c>
      <c r="E114" s="39">
        <v>10</v>
      </c>
      <c r="F114" s="13">
        <v>0</v>
      </c>
    </row>
    <row r="115" spans="1:7" x14ac:dyDescent="0.2">
      <c r="A115" s="28" t="s">
        <v>310</v>
      </c>
      <c r="B115" s="38">
        <v>405</v>
      </c>
      <c r="C115" s="39" t="s">
        <v>36</v>
      </c>
      <c r="D115" s="39" t="s">
        <v>331</v>
      </c>
      <c r="E115" s="39">
        <v>10</v>
      </c>
      <c r="F115" s="13">
        <v>0</v>
      </c>
      <c r="G115" s="127"/>
    </row>
    <row r="116" spans="1:7" x14ac:dyDescent="0.2">
      <c r="A116" s="28"/>
      <c r="B116" s="38"/>
      <c r="C116" s="39"/>
      <c r="D116" s="39"/>
      <c r="E116" s="39"/>
      <c r="F116" s="4"/>
    </row>
    <row r="117" spans="1:7" x14ac:dyDescent="0.2">
      <c r="A117" s="46" t="s">
        <v>52</v>
      </c>
      <c r="B117" s="47">
        <v>409</v>
      </c>
      <c r="C117" s="42" t="s">
        <v>19</v>
      </c>
      <c r="D117" s="42" t="s">
        <v>331</v>
      </c>
      <c r="E117" s="42">
        <v>10</v>
      </c>
      <c r="F117" s="48">
        <v>0</v>
      </c>
    </row>
    <row r="118" spans="1:7" x14ac:dyDescent="0.2">
      <c r="A118" s="46"/>
      <c r="B118" s="47"/>
      <c r="C118" s="42"/>
      <c r="D118" s="42"/>
      <c r="E118" s="42"/>
      <c r="F118" s="48"/>
    </row>
    <row r="119" spans="1:7" x14ac:dyDescent="0.2">
      <c r="A119" s="46" t="s">
        <v>53</v>
      </c>
      <c r="B119" s="41"/>
      <c r="C119" s="42"/>
      <c r="D119" s="42"/>
      <c r="E119" s="42"/>
      <c r="F119" s="36">
        <f>SUM(F120+F121+F124+F125)</f>
        <v>0</v>
      </c>
    </row>
    <row r="120" spans="1:7" x14ac:dyDescent="0.2">
      <c r="A120" s="28" t="s">
        <v>54</v>
      </c>
      <c r="B120" s="38">
        <v>550</v>
      </c>
      <c r="C120" s="39" t="s">
        <v>55</v>
      </c>
      <c r="D120" s="39" t="s">
        <v>332</v>
      </c>
      <c r="E120" s="39">
        <v>10</v>
      </c>
      <c r="F120" s="13">
        <v>0</v>
      </c>
    </row>
    <row r="121" spans="1:7" x14ac:dyDescent="0.2">
      <c r="A121" s="28" t="s">
        <v>56</v>
      </c>
      <c r="B121" s="38">
        <v>545</v>
      </c>
      <c r="C121" s="39" t="s">
        <v>19</v>
      </c>
      <c r="D121" s="39" t="s">
        <v>332</v>
      </c>
      <c r="E121" s="39">
        <v>10</v>
      </c>
      <c r="F121" s="37">
        <f>SUM(F122+F123)</f>
        <v>0</v>
      </c>
    </row>
    <row r="122" spans="1:7" x14ac:dyDescent="0.2">
      <c r="A122" s="28" t="s">
        <v>314</v>
      </c>
      <c r="B122" s="38">
        <v>545</v>
      </c>
      <c r="C122" s="39" t="s">
        <v>27</v>
      </c>
      <c r="D122" s="39" t="s">
        <v>332</v>
      </c>
      <c r="E122" s="39">
        <v>10</v>
      </c>
      <c r="F122" s="4">
        <v>0</v>
      </c>
      <c r="G122" s="127"/>
    </row>
    <row r="123" spans="1:7" x14ac:dyDescent="0.2">
      <c r="A123" s="28" t="s">
        <v>315</v>
      </c>
      <c r="B123" s="38">
        <v>545</v>
      </c>
      <c r="C123" s="39" t="s">
        <v>30</v>
      </c>
      <c r="D123" s="39" t="s">
        <v>332</v>
      </c>
      <c r="E123" s="39">
        <v>10</v>
      </c>
      <c r="F123" s="4">
        <v>0</v>
      </c>
      <c r="G123" s="127"/>
    </row>
    <row r="124" spans="1:7" x14ac:dyDescent="0.2">
      <c r="A124" s="28" t="s">
        <v>57</v>
      </c>
      <c r="B124" s="38">
        <v>571</v>
      </c>
      <c r="C124" s="39">
        <v>4850000</v>
      </c>
      <c r="D124" s="39" t="s">
        <v>332</v>
      </c>
      <c r="E124" s="39">
        <v>10</v>
      </c>
      <c r="F124" s="13">
        <v>0</v>
      </c>
      <c r="G124" s="127"/>
    </row>
    <row r="125" spans="1:7" x14ac:dyDescent="0.2">
      <c r="A125" s="28" t="s">
        <v>316</v>
      </c>
      <c r="B125" s="38">
        <v>565</v>
      </c>
      <c r="C125" s="39" t="s">
        <v>319</v>
      </c>
      <c r="D125" s="39" t="s">
        <v>332</v>
      </c>
      <c r="E125" s="39">
        <v>10</v>
      </c>
      <c r="F125" s="13">
        <v>0</v>
      </c>
      <c r="G125" s="127"/>
    </row>
    <row r="126" spans="1:7" x14ac:dyDescent="0.2">
      <c r="A126" s="28"/>
      <c r="B126" s="38"/>
      <c r="C126" s="49"/>
      <c r="D126" s="49"/>
      <c r="E126" s="49"/>
      <c r="F126" s="14"/>
    </row>
    <row r="127" spans="1:7" x14ac:dyDescent="0.2">
      <c r="A127" s="46" t="s">
        <v>58</v>
      </c>
      <c r="B127" s="47">
        <v>408</v>
      </c>
      <c r="C127" s="43">
        <v>8381000</v>
      </c>
      <c r="D127" s="42" t="s">
        <v>332</v>
      </c>
      <c r="E127" s="42">
        <v>10</v>
      </c>
      <c r="F127" s="48">
        <v>0</v>
      </c>
    </row>
    <row r="128" spans="1:7" x14ac:dyDescent="0.2">
      <c r="A128" s="28"/>
      <c r="B128" s="38"/>
      <c r="C128" s="49"/>
      <c r="D128" s="49"/>
      <c r="E128" s="49"/>
      <c r="F128" s="14"/>
    </row>
    <row r="129" spans="1:6" x14ac:dyDescent="0.2">
      <c r="A129" s="46" t="s">
        <v>59</v>
      </c>
      <c r="B129" s="41"/>
      <c r="C129" s="42"/>
      <c r="D129" s="42"/>
      <c r="E129" s="42"/>
      <c r="F129" s="36">
        <f>SUM(F130+F131+F132+F133+F134+F135+F136+F137+F138+F139+F140)</f>
        <v>0</v>
      </c>
    </row>
    <row r="130" spans="1:6" x14ac:dyDescent="0.2">
      <c r="A130" s="28" t="s">
        <v>60</v>
      </c>
      <c r="B130" s="29">
        <v>110</v>
      </c>
      <c r="C130" s="30">
        <v>1210000</v>
      </c>
      <c r="D130" s="30" t="s">
        <v>331</v>
      </c>
      <c r="E130" s="39">
        <v>10</v>
      </c>
      <c r="F130" s="13">
        <v>0</v>
      </c>
    </row>
    <row r="131" spans="1:6" x14ac:dyDescent="0.2">
      <c r="A131" s="28" t="s">
        <v>61</v>
      </c>
      <c r="B131" s="29">
        <v>110</v>
      </c>
      <c r="C131" s="30">
        <v>1210000</v>
      </c>
      <c r="D131" s="30">
        <v>90000</v>
      </c>
      <c r="E131" s="39">
        <v>30</v>
      </c>
      <c r="F131" s="13">
        <v>0</v>
      </c>
    </row>
    <row r="132" spans="1:6" x14ac:dyDescent="0.2">
      <c r="A132" s="28" t="s">
        <v>275</v>
      </c>
      <c r="B132" s="38">
        <v>135</v>
      </c>
      <c r="C132" s="39" t="s">
        <v>62</v>
      </c>
      <c r="D132" s="39" t="s">
        <v>331</v>
      </c>
      <c r="E132" s="39">
        <v>10</v>
      </c>
      <c r="F132" s="4">
        <v>0</v>
      </c>
    </row>
    <row r="133" spans="1:6" x14ac:dyDescent="0.2">
      <c r="A133" s="28" t="s">
        <v>276</v>
      </c>
      <c r="B133" s="38">
        <v>135</v>
      </c>
      <c r="C133" s="39" t="s">
        <v>62</v>
      </c>
      <c r="D133" s="39">
        <v>90000</v>
      </c>
      <c r="E133" s="39">
        <v>30</v>
      </c>
      <c r="F133" s="4">
        <v>0</v>
      </c>
    </row>
    <row r="134" spans="1:6" x14ac:dyDescent="0.2">
      <c r="A134" s="28" t="s">
        <v>63</v>
      </c>
      <c r="B134" s="38">
        <v>365</v>
      </c>
      <c r="C134" s="39" t="s">
        <v>41</v>
      </c>
      <c r="D134" s="39" t="s">
        <v>331</v>
      </c>
      <c r="E134" s="39">
        <v>10</v>
      </c>
      <c r="F134" s="4">
        <v>0</v>
      </c>
    </row>
    <row r="135" spans="1:6" x14ac:dyDescent="0.2">
      <c r="A135" s="28" t="s">
        <v>64</v>
      </c>
      <c r="B135" s="38">
        <v>365</v>
      </c>
      <c r="C135" s="39" t="s">
        <v>41</v>
      </c>
      <c r="D135" s="39">
        <v>90000</v>
      </c>
      <c r="E135" s="39">
        <v>30</v>
      </c>
      <c r="F135" s="4">
        <v>0</v>
      </c>
    </row>
    <row r="136" spans="1:6" x14ac:dyDescent="0.2">
      <c r="A136" s="128" t="s">
        <v>244</v>
      </c>
      <c r="B136" s="38">
        <v>160</v>
      </c>
      <c r="C136" s="39">
        <v>1409000</v>
      </c>
      <c r="D136" s="39" t="s">
        <v>332</v>
      </c>
      <c r="E136" s="39">
        <v>10</v>
      </c>
      <c r="F136" s="13">
        <v>0</v>
      </c>
    </row>
    <row r="137" spans="1:6" x14ac:dyDescent="0.2">
      <c r="A137" s="128" t="s">
        <v>245</v>
      </c>
      <c r="B137" s="38">
        <v>170</v>
      </c>
      <c r="C137" s="39">
        <v>1409000</v>
      </c>
      <c r="D137" s="39" t="s">
        <v>332</v>
      </c>
      <c r="E137" s="39">
        <v>10</v>
      </c>
      <c r="F137" s="13">
        <v>0</v>
      </c>
    </row>
    <row r="138" spans="1:6" x14ac:dyDescent="0.2">
      <c r="A138" s="28" t="s">
        <v>65</v>
      </c>
      <c r="B138" s="38">
        <v>410</v>
      </c>
      <c r="C138" s="39">
        <v>7751000</v>
      </c>
      <c r="D138" s="39" t="s">
        <v>331</v>
      </c>
      <c r="E138" s="39">
        <v>10</v>
      </c>
      <c r="F138" s="13">
        <v>0</v>
      </c>
    </row>
    <row r="139" spans="1:6" x14ac:dyDescent="0.2">
      <c r="A139" s="28" t="s">
        <v>66</v>
      </c>
      <c r="B139" s="38">
        <v>410</v>
      </c>
      <c r="C139" s="39">
        <v>7751000</v>
      </c>
      <c r="D139" s="39">
        <v>90000</v>
      </c>
      <c r="E139" s="39">
        <v>30</v>
      </c>
      <c r="F139" s="13">
        <v>0</v>
      </c>
    </row>
    <row r="140" spans="1:6" x14ac:dyDescent="0.2">
      <c r="A140" s="28" t="s">
        <v>67</v>
      </c>
      <c r="B140" s="38">
        <v>665</v>
      </c>
      <c r="C140" s="39" t="s">
        <v>41</v>
      </c>
      <c r="D140" s="39" t="s">
        <v>332</v>
      </c>
      <c r="E140" s="39">
        <v>10</v>
      </c>
      <c r="F140" s="13">
        <v>0</v>
      </c>
    </row>
    <row r="141" spans="1:6" x14ac:dyDescent="0.2">
      <c r="A141" s="28"/>
      <c r="B141" s="38"/>
      <c r="C141" s="45"/>
      <c r="D141" s="45"/>
      <c r="E141" s="45"/>
      <c r="F141" s="4"/>
    </row>
    <row r="142" spans="1:6" x14ac:dyDescent="0.2">
      <c r="A142" s="46" t="s">
        <v>320</v>
      </c>
      <c r="B142" s="47">
        <v>999</v>
      </c>
      <c r="C142" s="42" t="s">
        <v>19</v>
      </c>
      <c r="D142" s="42" t="s">
        <v>332</v>
      </c>
      <c r="E142" s="43">
        <v>10</v>
      </c>
      <c r="F142" s="36">
        <f>SUM(F15+F64-F68-F117-F119-F127+F129)</f>
        <v>0</v>
      </c>
    </row>
    <row r="143" spans="1:6" x14ac:dyDescent="0.2">
      <c r="A143" s="28"/>
      <c r="B143" s="47"/>
      <c r="C143" s="43"/>
      <c r="D143" s="43"/>
      <c r="E143" s="43"/>
      <c r="F143" s="48"/>
    </row>
    <row r="144" spans="1:6" x14ac:dyDescent="0.2">
      <c r="A144" s="46" t="s">
        <v>317</v>
      </c>
      <c r="B144" s="47">
        <v>805</v>
      </c>
      <c r="C144" s="42" t="s">
        <v>55</v>
      </c>
      <c r="D144" s="42" t="s">
        <v>332</v>
      </c>
      <c r="E144" s="42">
        <v>10</v>
      </c>
      <c r="F144" s="48">
        <v>0</v>
      </c>
    </row>
    <row r="145" spans="1:7" x14ac:dyDescent="0.2">
      <c r="A145" s="28"/>
      <c r="B145" s="47"/>
      <c r="C145" s="43"/>
      <c r="D145" s="43"/>
      <c r="E145" s="43"/>
      <c r="F145" s="48"/>
      <c r="G145" s="127"/>
    </row>
    <row r="146" spans="1:7" x14ac:dyDescent="0.2">
      <c r="A146" s="46" t="s">
        <v>318</v>
      </c>
      <c r="B146" s="47">
        <v>890</v>
      </c>
      <c r="C146" s="42" t="s">
        <v>19</v>
      </c>
      <c r="D146" s="42" t="s">
        <v>332</v>
      </c>
      <c r="E146" s="43">
        <v>10</v>
      </c>
      <c r="F146" s="48">
        <v>0</v>
      </c>
      <c r="G146" s="127"/>
    </row>
    <row r="147" spans="1:7" x14ac:dyDescent="0.2">
      <c r="A147" s="28"/>
      <c r="B147" s="47"/>
      <c r="C147" s="43"/>
      <c r="D147" s="43"/>
      <c r="E147" s="43"/>
      <c r="F147" s="48"/>
      <c r="G147" s="127"/>
    </row>
    <row r="148" spans="1:7" x14ac:dyDescent="0.2">
      <c r="A148" s="46" t="s">
        <v>68</v>
      </c>
      <c r="B148" s="41" t="s">
        <v>69</v>
      </c>
      <c r="C148" s="42" t="s">
        <v>27</v>
      </c>
      <c r="D148" s="42" t="s">
        <v>332</v>
      </c>
      <c r="E148" s="43">
        <v>10</v>
      </c>
      <c r="F148" s="36">
        <f>SUM(F142-F144+F146)</f>
        <v>0</v>
      </c>
    </row>
    <row r="149" spans="1:7" x14ac:dyDescent="0.2">
      <c r="A149" s="28"/>
      <c r="B149" s="38"/>
      <c r="C149" s="45"/>
      <c r="D149" s="45"/>
      <c r="E149" s="45"/>
      <c r="F149" s="4"/>
    </row>
    <row r="150" spans="1:7" ht="12.75" x14ac:dyDescent="0.2">
      <c r="A150" s="148" t="s">
        <v>343</v>
      </c>
      <c r="B150" s="38"/>
      <c r="C150" s="45"/>
      <c r="D150" s="39"/>
      <c r="E150" s="39"/>
      <c r="F150" s="4"/>
    </row>
    <row r="151" spans="1:7" ht="12.75" x14ac:dyDescent="0.2">
      <c r="A151" s="148" t="s">
        <v>344</v>
      </c>
      <c r="B151" s="38"/>
      <c r="C151" s="45"/>
      <c r="D151" s="39"/>
      <c r="E151" s="39"/>
      <c r="F151" s="4"/>
    </row>
    <row r="152" spans="1:7" x14ac:dyDescent="0.2">
      <c r="A152" s="46"/>
      <c r="B152" s="38"/>
      <c r="C152" s="45"/>
      <c r="D152" s="39"/>
      <c r="E152" s="39"/>
      <c r="F152" s="4"/>
    </row>
    <row r="153" spans="1:7" x14ac:dyDescent="0.2">
      <c r="A153" s="46"/>
      <c r="B153" s="38"/>
      <c r="C153" s="45"/>
      <c r="D153" s="39"/>
      <c r="E153" s="39"/>
      <c r="F153" s="4"/>
    </row>
    <row r="154" spans="1:7" x14ac:dyDescent="0.2">
      <c r="A154" s="46"/>
      <c r="B154" s="38"/>
      <c r="C154" s="45"/>
      <c r="D154" s="39"/>
      <c r="E154" s="39"/>
      <c r="F154" s="4"/>
    </row>
    <row r="155" spans="1:7" x14ac:dyDescent="0.2">
      <c r="A155" s="46"/>
      <c r="B155" s="38"/>
      <c r="C155" s="45"/>
      <c r="D155" s="39"/>
      <c r="E155" s="39"/>
      <c r="F155" s="4"/>
    </row>
    <row r="156" spans="1:7" x14ac:dyDescent="0.2">
      <c r="A156" s="28"/>
      <c r="B156" s="28"/>
      <c r="C156" s="49"/>
      <c r="D156" s="49"/>
      <c r="E156" s="49"/>
      <c r="F156" s="14"/>
    </row>
    <row r="157" spans="1:7" x14ac:dyDescent="0.2">
      <c r="A157" s="46"/>
      <c r="B157" s="38"/>
      <c r="C157" s="39"/>
      <c r="D157" s="39"/>
      <c r="E157" s="39"/>
      <c r="F157" s="4"/>
    </row>
    <row r="158" spans="1:7" x14ac:dyDescent="0.2">
      <c r="A158" s="28"/>
      <c r="B158" s="38"/>
      <c r="C158" s="39"/>
      <c r="D158" s="39"/>
      <c r="E158" s="39"/>
      <c r="F158" s="4"/>
    </row>
    <row r="159" spans="1:7" x14ac:dyDescent="0.2">
      <c r="A159" s="28"/>
      <c r="B159" s="38"/>
      <c r="C159" s="39"/>
      <c r="D159" s="39"/>
      <c r="E159" s="39"/>
      <c r="F159" s="4"/>
    </row>
    <row r="160" spans="1:7" x14ac:dyDescent="0.2">
      <c r="A160" s="28"/>
      <c r="B160" s="38"/>
      <c r="C160" s="39"/>
      <c r="D160" s="39"/>
      <c r="E160" s="39"/>
      <c r="F160" s="4"/>
    </row>
    <row r="161" spans="1:6" x14ac:dyDescent="0.2">
      <c r="A161" s="28"/>
      <c r="B161" s="38"/>
      <c r="C161" s="39"/>
      <c r="D161" s="39"/>
      <c r="E161" s="39"/>
      <c r="F161" s="13"/>
    </row>
    <row r="162" spans="1:6" x14ac:dyDescent="0.2">
      <c r="A162" s="28"/>
      <c r="B162" s="38"/>
      <c r="C162" s="39"/>
      <c r="D162" s="39"/>
      <c r="E162" s="39"/>
      <c r="F162" s="13"/>
    </row>
    <row r="163" spans="1:6" x14ac:dyDescent="0.2">
      <c r="A163" s="28"/>
      <c r="B163" s="38"/>
      <c r="C163" s="39"/>
      <c r="D163" s="39"/>
      <c r="E163" s="39"/>
      <c r="F163" s="13"/>
    </row>
    <row r="164" spans="1:6" x14ac:dyDescent="0.2">
      <c r="A164" s="28"/>
      <c r="B164" s="38"/>
      <c r="C164" s="45"/>
      <c r="D164" s="45"/>
      <c r="E164" s="45"/>
      <c r="F164" s="4"/>
    </row>
    <row r="165" spans="1:6" x14ac:dyDescent="0.2">
      <c r="A165" s="46"/>
      <c r="B165" s="38"/>
      <c r="C165" s="45"/>
      <c r="D165" s="45"/>
      <c r="E165" s="45"/>
      <c r="F165" s="4"/>
    </row>
    <row r="166" spans="1:6" x14ac:dyDescent="0.2">
      <c r="A166" s="28"/>
      <c r="B166" s="38"/>
      <c r="C166" s="39"/>
      <c r="D166" s="39"/>
      <c r="E166" s="39"/>
      <c r="F166" s="4"/>
    </row>
    <row r="167" spans="1:6" x14ac:dyDescent="0.2">
      <c r="A167" s="28"/>
      <c r="B167" s="38"/>
      <c r="C167" s="39"/>
      <c r="D167" s="39"/>
      <c r="E167" s="39"/>
      <c r="F167" s="4"/>
    </row>
    <row r="168" spans="1:6" x14ac:dyDescent="0.2">
      <c r="A168" s="28"/>
      <c r="B168" s="38"/>
      <c r="C168" s="39"/>
      <c r="D168" s="39"/>
      <c r="E168" s="39"/>
      <c r="F168" s="13"/>
    </row>
    <row r="169" spans="1:6" x14ac:dyDescent="0.2">
      <c r="A169" s="28"/>
      <c r="B169" s="38"/>
      <c r="C169" s="39"/>
      <c r="D169" s="39"/>
      <c r="E169" s="39"/>
      <c r="F169" s="13"/>
    </row>
    <row r="170" spans="1:6" x14ac:dyDescent="0.2">
      <c r="A170" s="28"/>
      <c r="B170" s="38"/>
      <c r="C170" s="45"/>
      <c r="D170" s="45"/>
      <c r="E170" s="45"/>
      <c r="F170" s="4"/>
    </row>
    <row r="171" spans="1:6" x14ac:dyDescent="0.2">
      <c r="A171" s="46"/>
      <c r="B171" s="50"/>
      <c r="C171" s="39"/>
      <c r="D171" s="39"/>
      <c r="E171" s="45"/>
      <c r="F171" s="4"/>
    </row>
    <row r="172" spans="1:6" x14ac:dyDescent="0.2">
      <c r="A172" s="28"/>
      <c r="B172" s="38"/>
      <c r="C172" s="45"/>
      <c r="D172" s="45"/>
      <c r="E172" s="45"/>
      <c r="F172" s="4"/>
    </row>
    <row r="173" spans="1:6" x14ac:dyDescent="0.2">
      <c r="A173" s="46"/>
      <c r="B173" s="38"/>
      <c r="C173" s="39"/>
      <c r="D173" s="39"/>
      <c r="E173" s="39"/>
      <c r="F173" s="13"/>
    </row>
    <row r="174" spans="1:6" x14ac:dyDescent="0.2">
      <c r="A174" s="28"/>
      <c r="B174" s="38"/>
      <c r="C174" s="45"/>
      <c r="D174" s="45"/>
      <c r="E174" s="45"/>
      <c r="F174" s="4"/>
    </row>
    <row r="175" spans="1:6" x14ac:dyDescent="0.2">
      <c r="A175" s="46"/>
      <c r="B175" s="38"/>
      <c r="C175" s="39"/>
      <c r="D175" s="39"/>
      <c r="E175" s="39"/>
      <c r="F175" s="13"/>
    </row>
    <row r="176" spans="1:6" x14ac:dyDescent="0.2">
      <c r="A176" s="28"/>
      <c r="B176" s="38"/>
      <c r="C176" s="45"/>
      <c r="D176" s="45"/>
      <c r="E176" s="45"/>
      <c r="F176" s="4"/>
    </row>
    <row r="177" spans="1:6" x14ac:dyDescent="0.2">
      <c r="A177" s="46"/>
      <c r="B177" s="38"/>
      <c r="C177" s="39"/>
      <c r="D177" s="39"/>
      <c r="E177" s="39"/>
      <c r="F177" s="4"/>
    </row>
    <row r="178" spans="1:6" x14ac:dyDescent="0.2">
      <c r="A178" s="28"/>
      <c r="B178" s="38"/>
      <c r="C178" s="45"/>
      <c r="D178" s="45"/>
      <c r="E178" s="45"/>
      <c r="F178" s="4"/>
    </row>
    <row r="179" spans="1:6" x14ac:dyDescent="0.2">
      <c r="A179" s="46"/>
      <c r="B179" s="50"/>
      <c r="C179" s="39"/>
      <c r="D179" s="39"/>
      <c r="E179" s="45"/>
      <c r="F179" s="4"/>
    </row>
    <row r="180" spans="1:6" x14ac:dyDescent="0.2">
      <c r="A180" s="28"/>
      <c r="B180" s="38"/>
      <c r="C180" s="45"/>
      <c r="D180" s="45"/>
      <c r="E180" s="45"/>
      <c r="F180" s="4"/>
    </row>
    <row r="181" spans="1:6" x14ac:dyDescent="0.2">
      <c r="A181" s="46"/>
      <c r="B181" s="38"/>
      <c r="C181" s="45"/>
      <c r="D181" s="45"/>
      <c r="E181" s="45"/>
      <c r="F181" s="4"/>
    </row>
    <row r="182" spans="1:6" x14ac:dyDescent="0.2">
      <c r="A182" s="28"/>
      <c r="B182" s="38"/>
      <c r="C182" s="39"/>
      <c r="D182" s="39"/>
      <c r="E182" s="39"/>
      <c r="F182" s="4"/>
    </row>
    <row r="183" spans="1:6" x14ac:dyDescent="0.2">
      <c r="A183" s="28"/>
      <c r="B183" s="38"/>
      <c r="C183" s="39"/>
      <c r="D183" s="39"/>
      <c r="E183" s="39"/>
      <c r="F183" s="13"/>
    </row>
    <row r="184" spans="1:6" x14ac:dyDescent="0.2">
      <c r="A184" s="28"/>
      <c r="B184" s="38"/>
      <c r="C184" s="39"/>
      <c r="D184" s="39"/>
      <c r="E184" s="39"/>
      <c r="F184" s="13"/>
    </row>
    <row r="185" spans="1:6" x14ac:dyDescent="0.2">
      <c r="A185" s="28"/>
      <c r="B185" s="38"/>
      <c r="C185" s="39"/>
      <c r="D185" s="39"/>
      <c r="E185" s="39"/>
      <c r="F185" s="4"/>
    </row>
    <row r="186" spans="1:6" x14ac:dyDescent="0.2">
      <c r="A186" s="28"/>
      <c r="B186" s="38"/>
      <c r="C186" s="39"/>
      <c r="D186" s="39"/>
      <c r="E186" s="39"/>
      <c r="F186" s="13"/>
    </row>
    <row r="187" spans="1:6" x14ac:dyDescent="0.2">
      <c r="A187" s="28"/>
      <c r="B187" s="38"/>
      <c r="C187" s="39"/>
      <c r="D187" s="39"/>
      <c r="E187" s="39"/>
      <c r="F187" s="4"/>
    </row>
    <row r="188" spans="1:6" x14ac:dyDescent="0.2">
      <c r="A188" s="28"/>
      <c r="B188" s="38"/>
      <c r="C188" s="39"/>
      <c r="D188" s="39"/>
      <c r="E188" s="39"/>
      <c r="F188" s="13"/>
    </row>
    <row r="189" spans="1:6" x14ac:dyDescent="0.2">
      <c r="A189" s="28"/>
      <c r="B189" s="38"/>
      <c r="C189" s="39"/>
      <c r="D189" s="39"/>
      <c r="E189" s="39"/>
      <c r="F189" s="4"/>
    </row>
    <row r="190" spans="1:6" x14ac:dyDescent="0.2">
      <c r="A190" s="28"/>
      <c r="B190" s="38"/>
      <c r="C190" s="39"/>
      <c r="D190" s="39"/>
      <c r="E190" s="39"/>
      <c r="F190" s="13"/>
    </row>
    <row r="191" spans="1:6" x14ac:dyDescent="0.2">
      <c r="A191" s="28"/>
      <c r="B191" s="38"/>
      <c r="C191" s="39"/>
      <c r="D191" s="39"/>
      <c r="E191" s="39"/>
      <c r="F191" s="4"/>
    </row>
    <row r="192" spans="1:6" x14ac:dyDescent="0.2">
      <c r="A192" s="28"/>
      <c r="B192" s="38"/>
      <c r="C192" s="39"/>
      <c r="D192" s="39"/>
      <c r="E192" s="39"/>
      <c r="F192" s="13"/>
    </row>
    <row r="193" spans="1:6" x14ac:dyDescent="0.2">
      <c r="A193" s="28"/>
      <c r="B193" s="38"/>
      <c r="C193" s="39"/>
      <c r="D193" s="39"/>
      <c r="E193" s="39"/>
      <c r="F193" s="4"/>
    </row>
    <row r="194" spans="1:6" x14ac:dyDescent="0.2">
      <c r="A194" s="28"/>
      <c r="B194" s="38"/>
      <c r="C194" s="39"/>
      <c r="D194" s="39"/>
      <c r="E194" s="39"/>
      <c r="F194" s="13"/>
    </row>
    <row r="195" spans="1:6" x14ac:dyDescent="0.2">
      <c r="A195" s="28"/>
      <c r="B195" s="38"/>
      <c r="C195" s="39"/>
      <c r="D195" s="39"/>
      <c r="E195" s="39"/>
      <c r="F195" s="4"/>
    </row>
    <row r="196" spans="1:6" x14ac:dyDescent="0.2">
      <c r="A196" s="28"/>
      <c r="B196" s="38"/>
      <c r="C196" s="39"/>
      <c r="D196" s="39"/>
      <c r="E196" s="39"/>
      <c r="F196" s="13"/>
    </row>
    <row r="197" spans="1:6" x14ac:dyDescent="0.2">
      <c r="A197" s="28"/>
      <c r="B197" s="38"/>
      <c r="C197" s="39"/>
      <c r="D197" s="39"/>
      <c r="E197" s="39"/>
      <c r="F197" s="4"/>
    </row>
    <row r="198" spans="1:6" x14ac:dyDescent="0.2">
      <c r="A198" s="28"/>
      <c r="B198" s="38"/>
      <c r="C198" s="39"/>
      <c r="D198" s="39"/>
      <c r="E198" s="39"/>
      <c r="F198" s="13"/>
    </row>
    <row r="199" spans="1:6" x14ac:dyDescent="0.2">
      <c r="A199" s="28"/>
      <c r="B199" s="38"/>
      <c r="C199" s="45"/>
      <c r="D199" s="45"/>
      <c r="E199" s="45"/>
      <c r="F199" s="4"/>
    </row>
    <row r="200" spans="1:6" x14ac:dyDescent="0.2">
      <c r="A200" s="28"/>
      <c r="B200" s="38"/>
      <c r="C200" s="39"/>
      <c r="D200" s="39"/>
      <c r="E200" s="39"/>
      <c r="F200" s="13"/>
    </row>
    <row r="201" spans="1:6" x14ac:dyDescent="0.2">
      <c r="A201" s="28"/>
      <c r="B201" s="38"/>
      <c r="C201" s="45"/>
      <c r="D201" s="45"/>
      <c r="E201" s="45"/>
      <c r="F201" s="4"/>
    </row>
    <row r="202" spans="1:6" x14ac:dyDescent="0.2">
      <c r="A202" s="28"/>
      <c r="B202" s="38"/>
      <c r="C202" s="39"/>
      <c r="D202" s="39"/>
      <c r="E202" s="39"/>
      <c r="F202" s="13"/>
    </row>
    <row r="203" spans="1:6" x14ac:dyDescent="0.2">
      <c r="A203" s="28"/>
      <c r="B203" s="38"/>
      <c r="C203" s="45"/>
      <c r="D203" s="45"/>
      <c r="E203" s="45"/>
      <c r="F203" s="4"/>
    </row>
    <row r="204" spans="1:6" x14ac:dyDescent="0.2">
      <c r="A204" s="40"/>
      <c r="B204" s="38"/>
      <c r="C204" s="39"/>
      <c r="D204" s="45"/>
      <c r="E204" s="45"/>
      <c r="F204" s="13"/>
    </row>
    <row r="205" spans="1:6" x14ac:dyDescent="0.2">
      <c r="A205" s="28"/>
      <c r="B205" s="38"/>
      <c r="C205" s="39"/>
      <c r="D205" s="39"/>
      <c r="E205" s="45"/>
      <c r="F205" s="4"/>
    </row>
    <row r="206" spans="1:6" x14ac:dyDescent="0.2">
      <c r="A206" s="28"/>
      <c r="B206" s="38"/>
      <c r="C206" s="39"/>
      <c r="D206" s="45"/>
      <c r="E206" s="45"/>
      <c r="F206" s="13"/>
    </row>
    <row r="207" spans="1:6" x14ac:dyDescent="0.2">
      <c r="A207" s="28"/>
      <c r="B207" s="38"/>
      <c r="C207" s="39"/>
      <c r="D207" s="39"/>
      <c r="E207" s="39"/>
      <c r="F207" s="4"/>
    </row>
    <row r="208" spans="1:6" x14ac:dyDescent="0.2">
      <c r="A208" s="28"/>
      <c r="B208" s="38"/>
      <c r="C208" s="39"/>
      <c r="D208" s="39"/>
      <c r="E208" s="39"/>
      <c r="F208" s="13"/>
    </row>
    <row r="209" spans="1:6" x14ac:dyDescent="0.2">
      <c r="A209" s="28"/>
      <c r="B209" s="38"/>
      <c r="C209" s="39"/>
      <c r="D209" s="39"/>
      <c r="E209" s="39"/>
      <c r="F209" s="4"/>
    </row>
    <row r="210" spans="1:6" x14ac:dyDescent="0.2">
      <c r="A210" s="28"/>
      <c r="B210" s="38"/>
      <c r="C210" s="39"/>
      <c r="D210" s="39"/>
      <c r="E210" s="39"/>
      <c r="F210" s="13"/>
    </row>
    <row r="211" spans="1:6" x14ac:dyDescent="0.2">
      <c r="A211" s="28"/>
      <c r="B211" s="38"/>
      <c r="C211" s="39"/>
      <c r="D211" s="39"/>
      <c r="E211" s="39"/>
      <c r="F211" s="4"/>
    </row>
    <row r="212" spans="1:6" x14ac:dyDescent="0.2">
      <c r="A212" s="28"/>
      <c r="B212" s="38"/>
      <c r="C212" s="39"/>
      <c r="D212" s="39"/>
      <c r="E212" s="39"/>
      <c r="F212" s="13"/>
    </row>
    <row r="213" spans="1:6" x14ac:dyDescent="0.2">
      <c r="A213" s="28"/>
      <c r="B213" s="38"/>
      <c r="C213" s="39"/>
      <c r="D213" s="39"/>
      <c r="E213" s="39"/>
      <c r="F213" s="4"/>
    </row>
    <row r="214" spans="1:6" x14ac:dyDescent="0.2">
      <c r="A214" s="28"/>
      <c r="B214" s="38"/>
      <c r="C214" s="39"/>
      <c r="D214" s="39"/>
      <c r="E214" s="39"/>
      <c r="F214" s="13"/>
    </row>
    <row r="215" spans="1:6" x14ac:dyDescent="0.2">
      <c r="A215" s="28"/>
      <c r="B215" s="38"/>
      <c r="C215" s="39"/>
      <c r="D215" s="45"/>
      <c r="E215" s="45"/>
      <c r="F215" s="4"/>
    </row>
    <row r="216" spans="1:6" x14ac:dyDescent="0.2">
      <c r="A216" s="28"/>
      <c r="B216" s="38"/>
      <c r="C216" s="39"/>
      <c r="D216" s="39"/>
      <c r="E216" s="39"/>
      <c r="F216" s="13"/>
    </row>
    <row r="217" spans="1:6" x14ac:dyDescent="0.2">
      <c r="A217" s="28"/>
      <c r="B217" s="38"/>
      <c r="C217" s="45"/>
      <c r="D217" s="45"/>
      <c r="E217" s="45"/>
      <c r="F217" s="4"/>
    </row>
    <row r="218" spans="1:6" x14ac:dyDescent="0.2">
      <c r="A218" s="40"/>
      <c r="B218" s="38"/>
      <c r="C218" s="45"/>
      <c r="D218" s="45"/>
      <c r="E218" s="45"/>
      <c r="F218" s="13"/>
    </row>
    <row r="219" spans="1:6" x14ac:dyDescent="0.2">
      <c r="A219" s="28"/>
      <c r="B219" s="38"/>
      <c r="C219" s="45"/>
      <c r="D219" s="45"/>
      <c r="E219" s="45"/>
      <c r="F219" s="4"/>
    </row>
    <row r="220" spans="1:6" x14ac:dyDescent="0.2">
      <c r="A220" s="40"/>
      <c r="B220" s="38"/>
      <c r="C220" s="45"/>
      <c r="D220" s="39"/>
      <c r="E220" s="45"/>
      <c r="F220" s="13"/>
    </row>
    <row r="221" spans="1:6" x14ac:dyDescent="0.2">
      <c r="A221" s="28"/>
      <c r="B221" s="38"/>
      <c r="C221" s="39"/>
      <c r="D221" s="39"/>
      <c r="E221" s="39"/>
      <c r="F221" s="4"/>
    </row>
    <row r="222" spans="1:6" x14ac:dyDescent="0.2">
      <c r="A222" s="28"/>
      <c r="B222" s="38"/>
      <c r="C222" s="39"/>
      <c r="D222" s="39"/>
      <c r="E222" s="39"/>
      <c r="F222" s="13"/>
    </row>
    <row r="223" spans="1:6" x14ac:dyDescent="0.2">
      <c r="A223" s="28"/>
      <c r="B223" s="38"/>
      <c r="C223" s="39"/>
      <c r="D223" s="39"/>
      <c r="E223" s="39"/>
      <c r="F223" s="4"/>
    </row>
    <row r="224" spans="1:6" x14ac:dyDescent="0.2">
      <c r="A224" s="28"/>
      <c r="B224" s="38"/>
      <c r="C224" s="39"/>
      <c r="D224" s="39"/>
      <c r="E224" s="39"/>
      <c r="F224" s="13"/>
    </row>
    <row r="225" spans="1:6" x14ac:dyDescent="0.2">
      <c r="A225" s="28"/>
      <c r="B225" s="38"/>
      <c r="C225" s="39"/>
      <c r="D225" s="39"/>
      <c r="E225" s="39"/>
      <c r="F225" s="4"/>
    </row>
    <row r="226" spans="1:6" x14ac:dyDescent="0.2">
      <c r="A226" s="28"/>
      <c r="B226" s="38"/>
      <c r="C226" s="39"/>
      <c r="D226" s="39"/>
      <c r="E226" s="39"/>
      <c r="F226" s="13"/>
    </row>
    <row r="227" spans="1:6" x14ac:dyDescent="0.2">
      <c r="A227" s="28"/>
      <c r="B227" s="38"/>
      <c r="C227" s="39"/>
      <c r="D227" s="39"/>
      <c r="E227" s="39"/>
      <c r="F227" s="4"/>
    </row>
    <row r="228" spans="1:6" x14ac:dyDescent="0.2">
      <c r="A228" s="28"/>
      <c r="B228" s="38"/>
      <c r="C228" s="45"/>
      <c r="D228" s="39"/>
      <c r="E228" s="45"/>
      <c r="F228" s="13"/>
    </row>
    <row r="229" spans="1:6" x14ac:dyDescent="0.2">
      <c r="A229" s="28"/>
      <c r="B229" s="38"/>
      <c r="C229" s="39"/>
      <c r="D229" s="39"/>
      <c r="E229" s="39"/>
      <c r="F229" s="4"/>
    </row>
    <row r="230" spans="1:6" x14ac:dyDescent="0.2">
      <c r="A230" s="28"/>
      <c r="B230" s="38"/>
      <c r="C230" s="39"/>
      <c r="D230" s="39"/>
      <c r="E230" s="39"/>
      <c r="F230" s="13"/>
    </row>
    <row r="231" spans="1:6" x14ac:dyDescent="0.2">
      <c r="A231" s="28"/>
      <c r="B231" s="38"/>
      <c r="C231" s="39"/>
      <c r="D231" s="39"/>
      <c r="E231" s="39"/>
      <c r="F231" s="4"/>
    </row>
    <row r="232" spans="1:6" x14ac:dyDescent="0.2">
      <c r="A232" s="28"/>
      <c r="B232" s="38"/>
      <c r="C232" s="45"/>
      <c r="D232" s="39"/>
      <c r="E232" s="39"/>
      <c r="F232" s="13"/>
    </row>
    <row r="233" spans="1:6" x14ac:dyDescent="0.2">
      <c r="A233" s="28"/>
      <c r="B233" s="38"/>
      <c r="C233" s="45"/>
      <c r="D233" s="39"/>
      <c r="E233" s="39"/>
      <c r="F233" s="4"/>
    </row>
    <row r="234" spans="1:6" x14ac:dyDescent="0.2">
      <c r="A234" s="28"/>
      <c r="B234" s="38"/>
      <c r="C234" s="45"/>
      <c r="D234" s="39"/>
      <c r="E234" s="39"/>
      <c r="F234" s="13"/>
    </row>
    <row r="235" spans="1:6" x14ac:dyDescent="0.2">
      <c r="A235" s="28"/>
      <c r="B235" s="38"/>
      <c r="C235" s="45"/>
      <c r="D235" s="39"/>
      <c r="E235" s="39"/>
      <c r="F235" s="4"/>
    </row>
    <row r="236" spans="1:6" x14ac:dyDescent="0.2">
      <c r="A236" s="28"/>
      <c r="B236" s="38"/>
      <c r="C236" s="45"/>
      <c r="D236" s="39"/>
      <c r="E236" s="39"/>
      <c r="F236" s="13"/>
    </row>
    <row r="237" spans="1:6" x14ac:dyDescent="0.2">
      <c r="A237" s="28"/>
      <c r="B237" s="38"/>
      <c r="C237" s="45"/>
      <c r="D237" s="39"/>
      <c r="E237" s="39"/>
      <c r="F237" s="4"/>
    </row>
    <row r="238" spans="1:6" x14ac:dyDescent="0.2">
      <c r="A238" s="28"/>
      <c r="B238" s="38"/>
      <c r="C238" s="45"/>
      <c r="D238" s="39"/>
      <c r="E238" s="39"/>
      <c r="F238" s="13"/>
    </row>
    <row r="239" spans="1:6" x14ac:dyDescent="0.2">
      <c r="A239" s="28"/>
      <c r="B239" s="38"/>
      <c r="C239" s="45"/>
      <c r="D239" s="39"/>
      <c r="E239" s="39"/>
      <c r="F239" s="4"/>
    </row>
    <row r="240" spans="1:6" x14ac:dyDescent="0.2">
      <c r="A240" s="28"/>
      <c r="B240" s="38"/>
      <c r="C240" s="45"/>
      <c r="D240" s="39"/>
      <c r="E240" s="39"/>
      <c r="F240" s="13"/>
    </row>
    <row r="241" spans="1:6" x14ac:dyDescent="0.2">
      <c r="A241" s="28"/>
      <c r="B241" s="38"/>
      <c r="C241" s="45"/>
      <c r="D241" s="39"/>
      <c r="E241" s="39"/>
      <c r="F241" s="4"/>
    </row>
    <row r="242" spans="1:6" x14ac:dyDescent="0.2">
      <c r="A242" s="28"/>
      <c r="B242" s="38"/>
      <c r="C242" s="45"/>
      <c r="D242" s="39"/>
      <c r="E242" s="39"/>
      <c r="F242" s="13"/>
    </row>
    <row r="243" spans="1:6" x14ac:dyDescent="0.2">
      <c r="A243" s="28"/>
      <c r="B243" s="38"/>
      <c r="C243" s="45"/>
      <c r="D243" s="39"/>
      <c r="E243" s="39"/>
      <c r="F243" s="4"/>
    </row>
    <row r="244" spans="1:6" x14ac:dyDescent="0.2">
      <c r="A244" s="28"/>
      <c r="B244" s="38"/>
      <c r="C244" s="45"/>
      <c r="D244" s="39"/>
      <c r="E244" s="39"/>
      <c r="F244" s="13"/>
    </row>
    <row r="245" spans="1:6" x14ac:dyDescent="0.2">
      <c r="A245" s="28"/>
      <c r="B245" s="38"/>
      <c r="C245" s="45"/>
      <c r="D245" s="39"/>
      <c r="E245" s="39"/>
      <c r="F245" s="4"/>
    </row>
    <row r="246" spans="1:6" x14ac:dyDescent="0.2">
      <c r="A246" s="28"/>
      <c r="B246" s="38"/>
      <c r="C246" s="45"/>
      <c r="D246" s="39"/>
      <c r="E246" s="39"/>
      <c r="F246" s="13"/>
    </row>
    <row r="247" spans="1:6" x14ac:dyDescent="0.2">
      <c r="A247" s="28"/>
      <c r="B247" s="38"/>
      <c r="C247" s="45"/>
      <c r="D247" s="39"/>
      <c r="E247" s="39"/>
      <c r="F247" s="4"/>
    </row>
    <row r="248" spans="1:6" x14ac:dyDescent="0.2">
      <c r="A248" s="28"/>
      <c r="B248" s="38"/>
      <c r="C248" s="45"/>
      <c r="D248" s="39"/>
      <c r="E248" s="39"/>
      <c r="F248" s="13"/>
    </row>
    <row r="249" spans="1:6" x14ac:dyDescent="0.2">
      <c r="A249" s="28"/>
      <c r="B249" s="38"/>
      <c r="C249" s="45"/>
      <c r="D249" s="39"/>
      <c r="E249" s="39"/>
      <c r="F249" s="4"/>
    </row>
    <row r="250" spans="1:6" x14ac:dyDescent="0.2">
      <c r="A250" s="28"/>
      <c r="B250" s="38"/>
      <c r="C250" s="45"/>
      <c r="D250" s="39"/>
      <c r="E250" s="39"/>
      <c r="F250" s="13"/>
    </row>
    <row r="251" spans="1:6" x14ac:dyDescent="0.2">
      <c r="A251" s="28"/>
      <c r="B251" s="38"/>
      <c r="C251" s="45"/>
      <c r="D251" s="39"/>
      <c r="E251" s="39"/>
      <c r="F251" s="4"/>
    </row>
    <row r="252" spans="1:6" x14ac:dyDescent="0.2">
      <c r="A252" s="28"/>
      <c r="B252" s="38"/>
      <c r="C252" s="39"/>
      <c r="D252" s="39"/>
      <c r="E252" s="39"/>
      <c r="F252" s="13"/>
    </row>
    <row r="253" spans="1:6" x14ac:dyDescent="0.2">
      <c r="A253" s="28"/>
      <c r="B253" s="38"/>
      <c r="C253" s="39"/>
      <c r="D253" s="39"/>
      <c r="E253" s="39"/>
      <c r="F253" s="4"/>
    </row>
    <row r="254" spans="1:6" x14ac:dyDescent="0.2">
      <c r="A254" s="28"/>
      <c r="B254" s="38"/>
      <c r="C254" s="39"/>
      <c r="D254" s="39"/>
      <c r="E254" s="39"/>
      <c r="F254" s="13"/>
    </row>
    <row r="255" spans="1:6" x14ac:dyDescent="0.2">
      <c r="A255" s="28"/>
      <c r="B255" s="38"/>
      <c r="C255" s="39"/>
      <c r="D255" s="39"/>
      <c r="E255" s="39"/>
      <c r="F255" s="4"/>
    </row>
    <row r="256" spans="1:6" x14ac:dyDescent="0.2">
      <c r="A256" s="28"/>
      <c r="B256" s="38"/>
      <c r="C256" s="39"/>
      <c r="D256" s="39"/>
      <c r="E256" s="39"/>
      <c r="F256" s="13"/>
    </row>
    <row r="257" spans="1:6" x14ac:dyDescent="0.2">
      <c r="A257" s="28"/>
      <c r="B257" s="38"/>
      <c r="C257" s="39"/>
      <c r="D257" s="39"/>
      <c r="E257" s="39"/>
      <c r="F257" s="4"/>
    </row>
    <row r="258" spans="1:6" x14ac:dyDescent="0.2">
      <c r="A258" s="28"/>
      <c r="B258" s="38"/>
      <c r="C258" s="45"/>
      <c r="D258" s="45"/>
      <c r="E258" s="45"/>
      <c r="F258" s="13"/>
    </row>
    <row r="259" spans="1:6" x14ac:dyDescent="0.2">
      <c r="A259" s="28"/>
      <c r="B259" s="38"/>
      <c r="C259" s="45"/>
      <c r="D259" s="39"/>
      <c r="E259" s="39"/>
      <c r="F259" s="4"/>
    </row>
    <row r="260" spans="1:6" x14ac:dyDescent="0.2">
      <c r="A260" s="28"/>
      <c r="B260" s="38"/>
      <c r="C260" s="45"/>
      <c r="D260" s="39"/>
      <c r="E260" s="39"/>
      <c r="F260" s="13"/>
    </row>
    <row r="261" spans="1:6" x14ac:dyDescent="0.2">
      <c r="A261" s="28"/>
      <c r="B261" s="38"/>
      <c r="C261" s="45"/>
      <c r="D261" s="39"/>
      <c r="E261" s="39"/>
      <c r="F261" s="4"/>
    </row>
    <row r="262" spans="1:6" x14ac:dyDescent="0.2">
      <c r="A262" s="28"/>
      <c r="B262" s="38"/>
      <c r="C262" s="45"/>
      <c r="D262" s="39"/>
      <c r="E262" s="39"/>
      <c r="F262" s="13"/>
    </row>
    <row r="263" spans="1:6" x14ac:dyDescent="0.2">
      <c r="A263" s="28"/>
      <c r="B263" s="38"/>
      <c r="C263" s="45"/>
      <c r="D263" s="39"/>
      <c r="E263" s="39"/>
      <c r="F263" s="4"/>
    </row>
    <row r="264" spans="1:6" x14ac:dyDescent="0.2">
      <c r="A264" s="28"/>
      <c r="B264" s="38"/>
      <c r="C264" s="45"/>
      <c r="D264" s="39"/>
      <c r="E264" s="39"/>
      <c r="F264" s="13"/>
    </row>
    <row r="265" spans="1:6" x14ac:dyDescent="0.2">
      <c r="A265" s="28"/>
      <c r="B265" s="38"/>
      <c r="C265" s="45"/>
      <c r="D265" s="39"/>
      <c r="E265" s="39"/>
      <c r="F265" s="4"/>
    </row>
    <row r="266" spans="1:6" x14ac:dyDescent="0.2">
      <c r="A266" s="28"/>
      <c r="B266" s="38"/>
      <c r="C266" s="45"/>
      <c r="D266" s="39"/>
      <c r="E266" s="45"/>
      <c r="F266" s="13"/>
    </row>
    <row r="267" spans="1:6" x14ac:dyDescent="0.2">
      <c r="A267" s="28"/>
      <c r="B267" s="38"/>
      <c r="C267" s="39"/>
      <c r="D267" s="39"/>
      <c r="E267" s="39"/>
      <c r="F267" s="4"/>
    </row>
    <row r="268" spans="1:6" x14ac:dyDescent="0.2">
      <c r="A268" s="28"/>
      <c r="B268" s="38"/>
      <c r="C268" s="39"/>
      <c r="D268" s="39"/>
      <c r="E268" s="39"/>
      <c r="F268" s="13"/>
    </row>
    <row r="269" spans="1:6" x14ac:dyDescent="0.2">
      <c r="A269" s="28"/>
      <c r="B269" s="38"/>
      <c r="C269" s="39"/>
      <c r="D269" s="39"/>
      <c r="E269" s="39"/>
      <c r="F269" s="4"/>
    </row>
    <row r="270" spans="1:6" x14ac:dyDescent="0.2">
      <c r="A270" s="28"/>
      <c r="B270" s="38"/>
      <c r="C270" s="39"/>
      <c r="D270" s="39"/>
      <c r="E270" s="39"/>
      <c r="F270" s="13"/>
    </row>
    <row r="271" spans="1:6" x14ac:dyDescent="0.2">
      <c r="A271" s="28"/>
      <c r="B271" s="38"/>
      <c r="C271" s="39"/>
      <c r="D271" s="39"/>
      <c r="E271" s="39"/>
      <c r="F271" s="4"/>
    </row>
    <row r="272" spans="1:6" x14ac:dyDescent="0.2">
      <c r="A272" s="28"/>
      <c r="B272" s="38"/>
      <c r="C272" s="39"/>
      <c r="D272" s="39"/>
      <c r="E272" s="39"/>
      <c r="F272" s="13"/>
    </row>
    <row r="273" spans="1:6" x14ac:dyDescent="0.2">
      <c r="A273" s="28"/>
      <c r="B273" s="38"/>
      <c r="C273" s="39"/>
      <c r="D273" s="39"/>
      <c r="E273" s="39"/>
      <c r="F273" s="4"/>
    </row>
    <row r="274" spans="1:6" x14ac:dyDescent="0.2">
      <c r="A274" s="28"/>
      <c r="B274" s="38"/>
      <c r="C274" s="39"/>
      <c r="D274" s="39"/>
      <c r="E274" s="39"/>
      <c r="F274" s="13"/>
    </row>
    <row r="275" spans="1:6" x14ac:dyDescent="0.2">
      <c r="A275" s="28"/>
      <c r="B275" s="38"/>
      <c r="C275" s="39"/>
      <c r="D275" s="39"/>
      <c r="E275" s="39"/>
      <c r="F275" s="4"/>
    </row>
    <row r="276" spans="1:6" x14ac:dyDescent="0.2">
      <c r="A276" s="28"/>
      <c r="B276" s="38"/>
      <c r="C276" s="45"/>
      <c r="D276" s="45"/>
      <c r="E276" s="45"/>
      <c r="F276" s="13"/>
    </row>
    <row r="277" spans="1:6" x14ac:dyDescent="0.2">
      <c r="A277" s="40"/>
      <c r="B277" s="38"/>
      <c r="C277" s="45"/>
      <c r="D277" s="39"/>
      <c r="E277" s="45"/>
      <c r="F277" s="4"/>
    </row>
    <row r="278" spans="1:6" x14ac:dyDescent="0.2">
      <c r="A278" s="28"/>
      <c r="B278" s="38"/>
      <c r="C278" s="39"/>
      <c r="D278" s="39"/>
      <c r="E278" s="39"/>
      <c r="F278" s="13"/>
    </row>
    <row r="279" spans="1:6" x14ac:dyDescent="0.2">
      <c r="A279" s="28"/>
      <c r="B279" s="38"/>
      <c r="C279" s="39"/>
      <c r="D279" s="39"/>
      <c r="E279" s="39"/>
      <c r="F279" s="4"/>
    </row>
    <row r="280" spans="1:6" x14ac:dyDescent="0.2">
      <c r="A280" s="28"/>
      <c r="B280" s="38"/>
      <c r="C280" s="39"/>
      <c r="D280" s="39"/>
      <c r="E280" s="39"/>
      <c r="F280" s="13"/>
    </row>
    <row r="281" spans="1:6" x14ac:dyDescent="0.2">
      <c r="A281" s="28"/>
      <c r="B281" s="38"/>
      <c r="C281" s="39"/>
      <c r="D281" s="39"/>
      <c r="E281" s="39"/>
      <c r="F281" s="4"/>
    </row>
    <row r="282" spans="1:6" x14ac:dyDescent="0.2">
      <c r="A282" s="28"/>
      <c r="B282" s="38"/>
      <c r="C282" s="39"/>
      <c r="D282" s="39"/>
      <c r="E282" s="39"/>
      <c r="F282" s="13"/>
    </row>
    <row r="283" spans="1:6" x14ac:dyDescent="0.2">
      <c r="A283" s="28"/>
      <c r="B283" s="38"/>
      <c r="C283" s="39"/>
      <c r="D283" s="39"/>
      <c r="E283" s="39"/>
      <c r="F283" s="4"/>
    </row>
    <row r="284" spans="1:6" x14ac:dyDescent="0.2">
      <c r="A284" s="28"/>
      <c r="B284" s="38"/>
      <c r="C284" s="39"/>
      <c r="D284" s="39"/>
      <c r="E284" s="39"/>
      <c r="F284" s="13"/>
    </row>
    <row r="285" spans="1:6" x14ac:dyDescent="0.2">
      <c r="A285" s="28"/>
      <c r="B285" s="38"/>
      <c r="C285" s="39"/>
      <c r="D285" s="39"/>
      <c r="E285" s="39"/>
      <c r="F285" s="4"/>
    </row>
    <row r="286" spans="1:6" x14ac:dyDescent="0.2">
      <c r="A286" s="28"/>
      <c r="B286" s="38"/>
      <c r="C286" s="39"/>
      <c r="D286" s="39"/>
      <c r="E286" s="39"/>
      <c r="F286" s="13"/>
    </row>
    <row r="287" spans="1:6" x14ac:dyDescent="0.2">
      <c r="A287" s="28"/>
      <c r="B287" s="38"/>
      <c r="C287" s="39"/>
      <c r="D287" s="39"/>
      <c r="E287" s="39"/>
      <c r="F287" s="4"/>
    </row>
    <row r="288" spans="1:6" x14ac:dyDescent="0.2">
      <c r="A288" s="28"/>
      <c r="B288" s="38"/>
      <c r="C288" s="39"/>
      <c r="D288" s="39"/>
      <c r="E288" s="39"/>
      <c r="F288" s="13"/>
    </row>
    <row r="289" spans="1:6" x14ac:dyDescent="0.2">
      <c r="A289" s="28"/>
      <c r="B289" s="38"/>
      <c r="C289" s="39"/>
      <c r="D289" s="39"/>
      <c r="E289" s="39"/>
      <c r="F289" s="4"/>
    </row>
    <row r="290" spans="1:6" x14ac:dyDescent="0.2">
      <c r="A290" s="28"/>
      <c r="B290" s="38"/>
      <c r="C290" s="39"/>
      <c r="D290" s="39"/>
      <c r="E290" s="39"/>
      <c r="F290" s="13"/>
    </row>
    <row r="291" spans="1:6" x14ac:dyDescent="0.2">
      <c r="A291" s="28"/>
      <c r="B291" s="38"/>
      <c r="C291" s="45"/>
      <c r="D291" s="45"/>
      <c r="E291" s="45"/>
      <c r="F291" s="4"/>
    </row>
    <row r="292" spans="1:6" x14ac:dyDescent="0.2">
      <c r="A292" s="28"/>
      <c r="B292" s="38"/>
      <c r="C292" s="39"/>
      <c r="D292" s="39"/>
      <c r="E292" s="39"/>
      <c r="F292" s="13"/>
    </row>
    <row r="293" spans="1:6" x14ac:dyDescent="0.2">
      <c r="A293" s="28"/>
      <c r="B293" s="38"/>
      <c r="C293" s="39"/>
      <c r="D293" s="45"/>
      <c r="E293" s="45"/>
      <c r="F293" s="4"/>
    </row>
    <row r="294" spans="1:6" x14ac:dyDescent="0.2">
      <c r="A294" s="28"/>
      <c r="B294" s="38"/>
      <c r="C294" s="39"/>
      <c r="D294" s="39"/>
      <c r="E294" s="39"/>
      <c r="F294" s="13"/>
    </row>
    <row r="295" spans="1:6" x14ac:dyDescent="0.2">
      <c r="A295" s="28"/>
      <c r="B295" s="38"/>
      <c r="C295" s="39"/>
      <c r="D295" s="39"/>
      <c r="E295" s="39"/>
      <c r="F295" s="4"/>
    </row>
    <row r="296" spans="1:6" x14ac:dyDescent="0.2">
      <c r="A296" s="28"/>
      <c r="B296" s="38"/>
      <c r="C296" s="39"/>
      <c r="D296" s="39"/>
      <c r="E296" s="39"/>
      <c r="F296" s="13"/>
    </row>
    <row r="297" spans="1:6" x14ac:dyDescent="0.2">
      <c r="A297" s="28"/>
      <c r="B297" s="38"/>
      <c r="C297" s="39"/>
      <c r="D297" s="39"/>
      <c r="E297" s="39"/>
      <c r="F297" s="4"/>
    </row>
    <row r="298" spans="1:6" x14ac:dyDescent="0.2">
      <c r="A298" s="28"/>
      <c r="B298" s="38"/>
      <c r="C298" s="39"/>
      <c r="D298" s="39"/>
      <c r="E298" s="39"/>
      <c r="F298" s="13"/>
    </row>
    <row r="299" spans="1:6" x14ac:dyDescent="0.2">
      <c r="A299" s="28"/>
      <c r="B299" s="38"/>
      <c r="C299" s="39"/>
      <c r="D299" s="39"/>
      <c r="E299" s="39"/>
      <c r="F299" s="4"/>
    </row>
    <row r="300" spans="1:6" x14ac:dyDescent="0.2">
      <c r="A300" s="28"/>
      <c r="B300" s="38"/>
      <c r="C300" s="39"/>
      <c r="D300" s="39"/>
      <c r="E300" s="39"/>
      <c r="F300" s="13"/>
    </row>
    <row r="301" spans="1:6" x14ac:dyDescent="0.2">
      <c r="A301" s="28"/>
      <c r="B301" s="38"/>
      <c r="C301" s="39"/>
      <c r="D301" s="39"/>
      <c r="E301" s="39"/>
      <c r="F301" s="4"/>
    </row>
    <row r="302" spans="1:6" x14ac:dyDescent="0.2">
      <c r="A302" s="28"/>
      <c r="B302" s="38"/>
      <c r="C302" s="39"/>
      <c r="D302" s="39"/>
      <c r="E302" s="39"/>
      <c r="F302" s="13"/>
    </row>
    <row r="303" spans="1:6" x14ac:dyDescent="0.2">
      <c r="A303" s="28"/>
      <c r="B303" s="38"/>
      <c r="C303" s="39"/>
      <c r="D303" s="39"/>
      <c r="E303" s="39"/>
      <c r="F303" s="4"/>
    </row>
    <row r="304" spans="1:6" x14ac:dyDescent="0.2">
      <c r="A304" s="28"/>
      <c r="B304" s="38"/>
      <c r="C304" s="39"/>
      <c r="D304" s="39"/>
      <c r="E304" s="39"/>
      <c r="F304" s="13"/>
    </row>
    <row r="305" spans="1:6" x14ac:dyDescent="0.2">
      <c r="A305" s="28"/>
      <c r="B305" s="38"/>
      <c r="C305" s="39"/>
      <c r="D305" s="39"/>
      <c r="E305" s="39"/>
      <c r="F305" s="4"/>
    </row>
    <row r="306" spans="1:6" x14ac:dyDescent="0.2">
      <c r="A306" s="28"/>
      <c r="B306" s="38"/>
      <c r="C306" s="39"/>
      <c r="D306" s="39"/>
      <c r="E306" s="39"/>
      <c r="F306" s="13"/>
    </row>
    <row r="307" spans="1:6" x14ac:dyDescent="0.2">
      <c r="A307" s="28"/>
      <c r="B307" s="38"/>
      <c r="C307" s="39"/>
      <c r="D307" s="39"/>
      <c r="E307" s="39"/>
      <c r="F307" s="4"/>
    </row>
    <row r="308" spans="1:6" x14ac:dyDescent="0.2">
      <c r="A308" s="28"/>
      <c r="B308" s="38"/>
      <c r="C308" s="39"/>
      <c r="D308" s="39"/>
      <c r="E308" s="39"/>
      <c r="F308" s="13"/>
    </row>
    <row r="309" spans="1:6" x14ac:dyDescent="0.2">
      <c r="A309" s="28"/>
      <c r="B309" s="38"/>
      <c r="C309" s="45"/>
      <c r="D309" s="39"/>
      <c r="E309" s="45"/>
      <c r="F309" s="4"/>
    </row>
    <row r="310" spans="1:6" x14ac:dyDescent="0.2">
      <c r="A310" s="28"/>
      <c r="B310" s="38"/>
      <c r="C310" s="39"/>
      <c r="D310" s="39"/>
      <c r="E310" s="39"/>
      <c r="F310" s="13"/>
    </row>
    <row r="311" spans="1:6" x14ac:dyDescent="0.2">
      <c r="A311" s="28"/>
      <c r="B311" s="38"/>
      <c r="C311" s="39"/>
      <c r="D311" s="45"/>
      <c r="E311" s="45"/>
      <c r="F311" s="4"/>
    </row>
    <row r="312" spans="1:6" x14ac:dyDescent="0.2">
      <c r="A312" s="28"/>
      <c r="B312" s="38"/>
      <c r="C312" s="39"/>
      <c r="D312" s="39"/>
      <c r="E312" s="39"/>
      <c r="F312" s="13"/>
    </row>
    <row r="313" spans="1:6" x14ac:dyDescent="0.2">
      <c r="A313" s="28"/>
      <c r="B313" s="38"/>
      <c r="C313" s="39"/>
      <c r="D313" s="39"/>
      <c r="E313" s="39"/>
      <c r="F313" s="4"/>
    </row>
    <row r="314" spans="1:6" x14ac:dyDescent="0.2">
      <c r="A314" s="28"/>
      <c r="B314" s="38"/>
      <c r="C314" s="39"/>
      <c r="D314" s="39"/>
      <c r="E314" s="39"/>
      <c r="F314" s="13"/>
    </row>
    <row r="315" spans="1:6" x14ac:dyDescent="0.2">
      <c r="A315" s="28"/>
      <c r="B315" s="38"/>
      <c r="C315" s="39"/>
      <c r="D315" s="39"/>
      <c r="E315" s="39"/>
      <c r="F315" s="4"/>
    </row>
    <row r="316" spans="1:6" x14ac:dyDescent="0.2">
      <c r="A316" s="28"/>
      <c r="B316" s="38"/>
      <c r="C316" s="39"/>
      <c r="D316" s="39"/>
      <c r="E316" s="39"/>
      <c r="F316" s="13"/>
    </row>
    <row r="317" spans="1:6" x14ac:dyDescent="0.2">
      <c r="A317" s="28"/>
      <c r="B317" s="38"/>
      <c r="C317" s="45"/>
      <c r="D317" s="45"/>
      <c r="E317" s="45"/>
      <c r="F317" s="4"/>
    </row>
    <row r="318" spans="1:6" x14ac:dyDescent="0.2">
      <c r="A318" s="28"/>
      <c r="B318" s="38"/>
      <c r="C318" s="39"/>
      <c r="D318" s="39"/>
      <c r="E318" s="39"/>
      <c r="F318" s="13"/>
    </row>
    <row r="319" spans="1:6" x14ac:dyDescent="0.2">
      <c r="A319" s="28"/>
      <c r="B319" s="38"/>
      <c r="C319" s="39"/>
      <c r="D319" s="39"/>
      <c r="E319" s="39"/>
      <c r="F319" s="4"/>
    </row>
    <row r="320" spans="1:6" x14ac:dyDescent="0.2">
      <c r="A320" s="28"/>
      <c r="B320" s="38"/>
      <c r="C320" s="45"/>
      <c r="D320" s="45"/>
      <c r="E320" s="45"/>
      <c r="F320" s="13"/>
    </row>
    <row r="321" spans="1:6" x14ac:dyDescent="0.2">
      <c r="A321" s="40"/>
      <c r="B321" s="38"/>
      <c r="C321" s="45"/>
      <c r="D321" s="45"/>
      <c r="E321" s="45"/>
      <c r="F321" s="4"/>
    </row>
    <row r="322" spans="1:6" x14ac:dyDescent="0.2">
      <c r="A322" s="28"/>
      <c r="B322" s="38"/>
      <c r="C322" s="39"/>
      <c r="D322" s="39"/>
      <c r="E322" s="45"/>
      <c r="F322" s="13"/>
    </row>
    <row r="323" spans="1:6" x14ac:dyDescent="0.2">
      <c r="A323" s="28"/>
      <c r="B323" s="38"/>
      <c r="C323" s="45"/>
      <c r="D323" s="45"/>
      <c r="E323" s="45"/>
      <c r="F323" s="4"/>
    </row>
    <row r="324" spans="1:6" x14ac:dyDescent="0.2">
      <c r="A324" s="28"/>
      <c r="B324" s="38"/>
      <c r="C324" s="39"/>
      <c r="D324" s="39"/>
      <c r="E324" s="39"/>
      <c r="F324" s="13"/>
    </row>
    <row r="325" spans="1:6" x14ac:dyDescent="0.2">
      <c r="A325" s="28"/>
      <c r="B325" s="38"/>
      <c r="C325" s="39"/>
      <c r="D325" s="39"/>
      <c r="E325" s="39"/>
      <c r="F325" s="4"/>
    </row>
    <row r="326" spans="1:6" x14ac:dyDescent="0.2">
      <c r="A326" s="28"/>
      <c r="B326" s="38"/>
      <c r="C326" s="39"/>
      <c r="D326" s="39"/>
      <c r="E326" s="39"/>
      <c r="F326" s="13"/>
    </row>
    <row r="327" spans="1:6" x14ac:dyDescent="0.2">
      <c r="A327" s="28"/>
      <c r="B327" s="38"/>
      <c r="C327" s="39"/>
      <c r="D327" s="39"/>
      <c r="E327" s="39"/>
      <c r="F327" s="4"/>
    </row>
    <row r="328" spans="1:6" x14ac:dyDescent="0.2">
      <c r="A328" s="28"/>
      <c r="B328" s="38"/>
      <c r="C328" s="39"/>
      <c r="D328" s="39"/>
      <c r="E328" s="39"/>
      <c r="F328" s="13"/>
    </row>
    <row r="329" spans="1:6" x14ac:dyDescent="0.2">
      <c r="A329" s="28"/>
      <c r="B329" s="38"/>
      <c r="C329" s="39"/>
      <c r="D329" s="39"/>
      <c r="E329" s="39"/>
      <c r="F329" s="4"/>
    </row>
    <row r="330" spans="1:6" x14ac:dyDescent="0.2">
      <c r="A330" s="28"/>
      <c r="B330" s="38"/>
      <c r="C330" s="39"/>
      <c r="D330" s="39"/>
      <c r="E330" s="39"/>
      <c r="F330" s="13"/>
    </row>
    <row r="331" spans="1:6" x14ac:dyDescent="0.2">
      <c r="A331" s="28"/>
      <c r="B331" s="38"/>
      <c r="C331" s="39"/>
      <c r="D331" s="39"/>
      <c r="E331" s="39"/>
      <c r="F331" s="4"/>
    </row>
    <row r="332" spans="1:6" x14ac:dyDescent="0.2">
      <c r="A332" s="28"/>
      <c r="B332" s="38"/>
      <c r="C332" s="39"/>
      <c r="D332" s="39"/>
      <c r="E332" s="39"/>
      <c r="F332" s="13"/>
    </row>
    <row r="333" spans="1:6" x14ac:dyDescent="0.2">
      <c r="A333" s="28"/>
      <c r="B333" s="38"/>
      <c r="C333" s="39"/>
      <c r="D333" s="39"/>
      <c r="E333" s="39"/>
      <c r="F333" s="4"/>
    </row>
    <row r="334" spans="1:6" x14ac:dyDescent="0.2">
      <c r="A334" s="28"/>
      <c r="B334" s="38"/>
      <c r="C334" s="39"/>
      <c r="D334" s="39"/>
      <c r="E334" s="39"/>
      <c r="F334" s="13"/>
    </row>
    <row r="335" spans="1:6" x14ac:dyDescent="0.2">
      <c r="A335" s="28"/>
      <c r="B335" s="38"/>
      <c r="C335" s="39"/>
      <c r="D335" s="45"/>
      <c r="E335" s="45"/>
      <c r="F335" s="4"/>
    </row>
    <row r="336" spans="1:6" x14ac:dyDescent="0.2">
      <c r="A336" s="28"/>
      <c r="B336" s="38"/>
      <c r="C336" s="39"/>
      <c r="D336" s="39"/>
      <c r="E336" s="39"/>
      <c r="F336" s="13"/>
    </row>
    <row r="337" spans="1:6" x14ac:dyDescent="0.2">
      <c r="A337" s="28"/>
      <c r="B337" s="38"/>
      <c r="C337" s="39"/>
      <c r="D337" s="39"/>
      <c r="E337" s="45"/>
      <c r="F337" s="4"/>
    </row>
    <row r="338" spans="1:6" x14ac:dyDescent="0.2">
      <c r="A338" s="40"/>
      <c r="B338" s="38"/>
      <c r="C338" s="45"/>
      <c r="D338" s="45"/>
      <c r="E338" s="45"/>
      <c r="F338" s="13"/>
    </row>
    <row r="339" spans="1:6" x14ac:dyDescent="0.2">
      <c r="A339" s="28"/>
      <c r="B339" s="38"/>
      <c r="C339" s="45"/>
      <c r="D339" s="39"/>
      <c r="E339" s="39"/>
      <c r="F339" s="4"/>
    </row>
    <row r="340" spans="1:6" x14ac:dyDescent="0.2">
      <c r="A340" s="28"/>
      <c r="B340" s="38"/>
      <c r="C340" s="45"/>
      <c r="D340" s="39"/>
      <c r="E340" s="39"/>
      <c r="F340" s="13"/>
    </row>
    <row r="341" spans="1:6" x14ac:dyDescent="0.2">
      <c r="A341" s="28"/>
      <c r="B341" s="38"/>
      <c r="C341" s="45"/>
      <c r="D341" s="39"/>
      <c r="E341" s="39"/>
      <c r="F341" s="4"/>
    </row>
    <row r="342" spans="1:6" x14ac:dyDescent="0.2">
      <c r="A342" s="28"/>
      <c r="B342" s="38"/>
      <c r="C342" s="45"/>
      <c r="D342" s="39"/>
      <c r="E342" s="39"/>
      <c r="F342" s="13"/>
    </row>
    <row r="343" spans="1:6" x14ac:dyDescent="0.2">
      <c r="A343" s="28"/>
      <c r="B343" s="38"/>
      <c r="C343" s="45"/>
      <c r="D343" s="39"/>
      <c r="E343" s="39"/>
      <c r="F343" s="4"/>
    </row>
    <row r="344" spans="1:6" x14ac:dyDescent="0.2">
      <c r="A344" s="28"/>
      <c r="B344" s="38"/>
      <c r="C344" s="45"/>
      <c r="D344" s="39"/>
      <c r="E344" s="39"/>
      <c r="F344" s="13"/>
    </row>
    <row r="345" spans="1:6" x14ac:dyDescent="0.2">
      <c r="A345" s="28"/>
      <c r="B345" s="38"/>
      <c r="C345" s="45"/>
      <c r="D345" s="39"/>
      <c r="E345" s="39"/>
      <c r="F345" s="4"/>
    </row>
    <row r="346" spans="1:6" x14ac:dyDescent="0.2">
      <c r="A346" s="28"/>
      <c r="B346" s="38"/>
      <c r="C346" s="45"/>
      <c r="D346" s="39"/>
      <c r="E346" s="39"/>
      <c r="F346" s="13"/>
    </row>
    <row r="347" spans="1:6" x14ac:dyDescent="0.2">
      <c r="A347" s="28"/>
      <c r="B347" s="38"/>
      <c r="C347" s="45"/>
      <c r="D347" s="45"/>
      <c r="E347" s="45"/>
      <c r="F347" s="4"/>
    </row>
    <row r="348" spans="1:6" x14ac:dyDescent="0.2">
      <c r="A348" s="40"/>
      <c r="B348" s="38"/>
      <c r="C348" s="45"/>
      <c r="D348" s="45"/>
      <c r="E348" s="45"/>
      <c r="F348" s="13"/>
    </row>
    <row r="349" spans="1:6" x14ac:dyDescent="0.2">
      <c r="A349" s="28"/>
      <c r="B349" s="38"/>
      <c r="C349" s="39"/>
      <c r="D349" s="39"/>
      <c r="E349" s="39"/>
      <c r="F349" s="4"/>
    </row>
    <row r="350" spans="1:6" x14ac:dyDescent="0.2">
      <c r="A350" s="28"/>
      <c r="B350" s="38"/>
      <c r="C350" s="39"/>
      <c r="D350" s="39"/>
      <c r="E350" s="39"/>
      <c r="F350" s="13"/>
    </row>
    <row r="351" spans="1:6" x14ac:dyDescent="0.2">
      <c r="A351" s="28"/>
      <c r="B351" s="38"/>
      <c r="C351" s="39"/>
      <c r="D351" s="39"/>
      <c r="E351" s="39"/>
      <c r="F351" s="4"/>
    </row>
    <row r="352" spans="1:6" x14ac:dyDescent="0.2">
      <c r="A352" s="28"/>
      <c r="B352" s="38"/>
      <c r="C352" s="39"/>
      <c r="D352" s="39"/>
      <c r="E352" s="39"/>
      <c r="F352" s="13"/>
    </row>
    <row r="353" spans="1:6" x14ac:dyDescent="0.2">
      <c r="A353" s="28"/>
      <c r="B353" s="38"/>
      <c r="C353" s="45"/>
      <c r="D353" s="45"/>
      <c r="E353" s="45"/>
      <c r="F353" s="4"/>
    </row>
    <row r="354" spans="1:6" x14ac:dyDescent="0.2">
      <c r="A354" s="51"/>
      <c r="B354" s="38"/>
      <c r="C354" s="45"/>
      <c r="D354" s="45"/>
      <c r="E354" s="45"/>
      <c r="F354" s="13"/>
    </row>
    <row r="355" spans="1:6" x14ac:dyDescent="0.2">
      <c r="A355" s="28"/>
      <c r="B355" s="38"/>
      <c r="C355" s="39"/>
      <c r="D355" s="39"/>
      <c r="E355" s="39"/>
      <c r="F355" s="4"/>
    </row>
    <row r="356" spans="1:6" x14ac:dyDescent="0.2">
      <c r="A356" s="28"/>
      <c r="B356" s="38"/>
      <c r="C356" s="39"/>
      <c r="D356" s="39"/>
      <c r="E356" s="39"/>
      <c r="F356" s="13"/>
    </row>
    <row r="357" spans="1:6" x14ac:dyDescent="0.2">
      <c r="A357" s="28"/>
      <c r="B357" s="38"/>
      <c r="C357" s="39"/>
      <c r="D357" s="39"/>
      <c r="E357" s="39"/>
      <c r="F357" s="4"/>
    </row>
    <row r="358" spans="1:6" x14ac:dyDescent="0.2">
      <c r="A358" s="28"/>
      <c r="B358" s="38"/>
      <c r="C358" s="39"/>
      <c r="D358" s="39"/>
      <c r="E358" s="39"/>
      <c r="F358" s="13"/>
    </row>
    <row r="359" spans="1:6" x14ac:dyDescent="0.2">
      <c r="A359" s="28"/>
      <c r="B359" s="38"/>
      <c r="C359" s="45"/>
      <c r="D359" s="45"/>
      <c r="E359" s="45"/>
      <c r="F359" s="4"/>
    </row>
    <row r="360" spans="1:6" x14ac:dyDescent="0.2">
      <c r="A360" s="28"/>
      <c r="B360" s="38"/>
      <c r="C360" s="39"/>
      <c r="D360" s="39"/>
      <c r="E360" s="39"/>
      <c r="F360" s="13"/>
    </row>
    <row r="361" spans="1:6" x14ac:dyDescent="0.2">
      <c r="A361" s="28"/>
      <c r="B361" s="38"/>
      <c r="C361" s="45"/>
      <c r="D361" s="39"/>
      <c r="E361" s="39"/>
      <c r="F361" s="4"/>
    </row>
    <row r="362" spans="1:6" x14ac:dyDescent="0.2">
      <c r="A362" s="28"/>
      <c r="B362" s="38"/>
      <c r="C362" s="45"/>
      <c r="D362" s="39"/>
      <c r="E362" s="39"/>
      <c r="F362" s="13"/>
    </row>
    <row r="363" spans="1:6" x14ac:dyDescent="0.2">
      <c r="A363" s="28"/>
      <c r="B363" s="38"/>
      <c r="C363" s="45"/>
      <c r="D363" s="39"/>
      <c r="E363" s="39"/>
      <c r="F363" s="4"/>
    </row>
    <row r="364" spans="1:6" x14ac:dyDescent="0.2">
      <c r="A364" s="28"/>
      <c r="B364" s="38"/>
      <c r="C364" s="45"/>
      <c r="D364" s="39"/>
      <c r="E364" s="39"/>
      <c r="F364" s="13"/>
    </row>
    <row r="365" spans="1:6" x14ac:dyDescent="0.2">
      <c r="A365" s="28"/>
      <c r="B365" s="38"/>
      <c r="C365" s="45"/>
      <c r="D365" s="39"/>
      <c r="E365" s="39"/>
      <c r="F365" s="4"/>
    </row>
    <row r="366" spans="1:6" x14ac:dyDescent="0.2">
      <c r="A366" s="28"/>
      <c r="B366" s="38"/>
      <c r="C366" s="45"/>
      <c r="D366" s="39"/>
      <c r="E366" s="39"/>
      <c r="F366" s="13"/>
    </row>
    <row r="367" spans="1:6" x14ac:dyDescent="0.2">
      <c r="A367" s="28"/>
      <c r="B367" s="38"/>
      <c r="C367" s="45"/>
      <c r="D367" s="39"/>
      <c r="E367" s="39"/>
      <c r="F367" s="4"/>
    </row>
    <row r="368" spans="1:6" x14ac:dyDescent="0.2">
      <c r="A368" s="28"/>
      <c r="B368" s="38"/>
      <c r="C368" s="45"/>
      <c r="D368" s="45"/>
      <c r="E368" s="45"/>
      <c r="F368" s="13"/>
    </row>
    <row r="369" spans="1:6" x14ac:dyDescent="0.2">
      <c r="A369" s="28"/>
      <c r="B369" s="38"/>
      <c r="C369" s="45"/>
      <c r="D369" s="45"/>
      <c r="E369" s="45"/>
      <c r="F369" s="13"/>
    </row>
    <row r="370" spans="1:6" x14ac:dyDescent="0.2">
      <c r="A370" s="28"/>
      <c r="B370" s="52"/>
      <c r="C370" s="53"/>
      <c r="D370" s="53"/>
      <c r="E370" s="53"/>
      <c r="F370" s="54"/>
    </row>
    <row r="371" spans="1:6" x14ac:dyDescent="0.2">
      <c r="A371" s="28"/>
      <c r="B371" s="55"/>
      <c r="C371" s="56"/>
      <c r="D371" s="56"/>
      <c r="E371" s="57"/>
      <c r="F371" s="58"/>
    </row>
    <row r="372" spans="1:6" x14ac:dyDescent="0.2">
      <c r="A372" s="28"/>
      <c r="B372" s="55"/>
      <c r="C372" s="56"/>
      <c r="D372" s="56"/>
      <c r="E372" s="56"/>
      <c r="F372" s="58"/>
    </row>
    <row r="373" spans="1:6" x14ac:dyDescent="0.2">
      <c r="A373" s="28"/>
      <c r="B373" s="55"/>
      <c r="C373" s="56"/>
      <c r="D373" s="56"/>
      <c r="E373" s="56"/>
      <c r="F373" s="58"/>
    </row>
    <row r="374" spans="1:6" x14ac:dyDescent="0.2">
      <c r="A374" s="28"/>
      <c r="B374" s="55"/>
      <c r="C374" s="56"/>
      <c r="D374" s="56"/>
      <c r="E374" s="56"/>
      <c r="F374" s="58"/>
    </row>
    <row r="375" spans="1:6" x14ac:dyDescent="0.2">
      <c r="A375" s="28"/>
      <c r="B375" s="59"/>
      <c r="C375" s="60"/>
      <c r="D375" s="60"/>
      <c r="E375" s="61"/>
      <c r="F375" s="62"/>
    </row>
    <row r="376" spans="1:6" x14ac:dyDescent="0.2">
      <c r="A376" s="28"/>
      <c r="B376" s="38"/>
      <c r="C376" s="45"/>
      <c r="D376" s="45"/>
      <c r="E376" s="45"/>
      <c r="F376" s="13"/>
    </row>
    <row r="377" spans="1:6" x14ac:dyDescent="0.2">
      <c r="A377" s="28"/>
      <c r="B377" s="38"/>
      <c r="C377" s="45"/>
      <c r="D377" s="45"/>
      <c r="E377" s="45"/>
      <c r="F377" s="13"/>
    </row>
    <row r="378" spans="1:6" x14ac:dyDescent="0.2">
      <c r="A378" s="28"/>
      <c r="B378" s="38"/>
      <c r="C378" s="45"/>
      <c r="D378" s="45"/>
      <c r="E378" s="45"/>
      <c r="F378" s="13"/>
    </row>
    <row r="379" spans="1:6" x14ac:dyDescent="0.2">
      <c r="A379" s="28"/>
      <c r="B379" s="38"/>
      <c r="C379" s="45"/>
      <c r="D379" s="45"/>
      <c r="E379" s="45"/>
      <c r="F379" s="13"/>
    </row>
    <row r="380" spans="1:6" x14ac:dyDescent="0.2">
      <c r="A380" s="28"/>
      <c r="B380" s="38"/>
      <c r="C380" s="45"/>
      <c r="D380" s="45"/>
      <c r="E380" s="45"/>
      <c r="F380" s="13"/>
    </row>
    <row r="381" spans="1:6" x14ac:dyDescent="0.2">
      <c r="A381" s="28"/>
      <c r="B381" s="38"/>
      <c r="C381" s="45"/>
      <c r="D381" s="45"/>
      <c r="E381" s="45"/>
      <c r="F381" s="13"/>
    </row>
    <row r="382" spans="1:6" x14ac:dyDescent="0.2">
      <c r="A382" s="28"/>
      <c r="B382" s="38"/>
      <c r="C382" s="45"/>
      <c r="D382" s="45"/>
      <c r="E382" s="45"/>
      <c r="F382" s="13"/>
    </row>
    <row r="383" spans="1:6" x14ac:dyDescent="0.2">
      <c r="A383" s="28"/>
      <c r="B383" s="38"/>
      <c r="C383" s="45"/>
      <c r="D383" s="45"/>
      <c r="E383" s="45"/>
      <c r="F383" s="13"/>
    </row>
    <row r="384" spans="1:6" x14ac:dyDescent="0.2">
      <c r="A384" s="28"/>
      <c r="B384" s="38"/>
      <c r="C384" s="45"/>
      <c r="D384" s="45"/>
      <c r="E384" s="45"/>
      <c r="F384" s="13"/>
    </row>
    <row r="385" spans="1:6" x14ac:dyDescent="0.2">
      <c r="A385" s="28"/>
      <c r="B385" s="38"/>
      <c r="C385" s="45"/>
      <c r="D385" s="45"/>
      <c r="E385" s="45"/>
      <c r="F385" s="13"/>
    </row>
  </sheetData>
  <phoneticPr fontId="0" type="noConversion"/>
  <pageMargins left="0.75" right="0.75" top="1" bottom="1" header="0.5" footer="0.5"/>
  <pageSetup paperSize="9" scale="69" fitToHeight="2" orientation="landscape" verticalDpi="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33"/>
  <sheetViews>
    <sheetView workbookViewId="0">
      <pane xSplit="1" ySplit="11" topLeftCell="B51" activePane="bottomRight" state="frozen"/>
      <selection pane="topRight" activeCell="B1" sqref="B1"/>
      <selection pane="bottomLeft" activeCell="A12" sqref="A12"/>
      <selection pane="bottomRight" activeCell="A68" sqref="A68:A80"/>
    </sheetView>
  </sheetViews>
  <sheetFormatPr baseColWidth="10" defaultRowHeight="11.25" x14ac:dyDescent="0.2"/>
  <cols>
    <col min="1" max="1" width="81" customWidth="1"/>
    <col min="4" max="5" width="0" hidden="1" customWidth="1"/>
  </cols>
  <sheetData>
    <row r="1" spans="1:10" ht="18" x14ac:dyDescent="0.25">
      <c r="A1" s="1" t="s">
        <v>70</v>
      </c>
      <c r="B1" s="63"/>
      <c r="C1" s="64"/>
      <c r="D1" s="64"/>
      <c r="E1" s="65"/>
      <c r="F1" s="66"/>
    </row>
    <row r="2" spans="1:10" x14ac:dyDescent="0.2">
      <c r="A2" s="67"/>
      <c r="B2" s="6"/>
      <c r="C2" s="7"/>
      <c r="D2" s="7"/>
      <c r="E2" s="7"/>
      <c r="F2" s="67"/>
    </row>
    <row r="3" spans="1:10" x14ac:dyDescent="0.2">
      <c r="A3" s="9" t="s">
        <v>1</v>
      </c>
      <c r="B3" s="10" t="s">
        <v>2</v>
      </c>
      <c r="C3" s="7"/>
      <c r="D3" s="7"/>
      <c r="E3" s="7"/>
      <c r="F3" s="67"/>
    </row>
    <row r="4" spans="1:10" x14ac:dyDescent="0.2">
      <c r="A4" s="9" t="s">
        <v>3</v>
      </c>
      <c r="B4" s="11" t="str">
        <f>'Puncegrunnlag - Resultat'!B4</f>
        <v>xxxxxxxxx</v>
      </c>
      <c r="C4" s="7"/>
      <c r="D4" s="7"/>
      <c r="E4" s="7"/>
      <c r="F4" s="68"/>
    </row>
    <row r="5" spans="1:10" x14ac:dyDescent="0.2">
      <c r="A5" s="12" t="s">
        <v>71</v>
      </c>
      <c r="B5" s="11">
        <v>50</v>
      </c>
      <c r="C5" s="7"/>
      <c r="D5" s="7"/>
      <c r="E5" s="7"/>
      <c r="F5" s="14"/>
    </row>
    <row r="6" spans="1:10" x14ac:dyDescent="0.2">
      <c r="A6" s="12" t="s">
        <v>72</v>
      </c>
      <c r="B6" s="11">
        <f>'Puncegrunnlag - Resultat'!B6</f>
        <v>202312</v>
      </c>
      <c r="C6" s="7"/>
      <c r="D6" s="7"/>
      <c r="E6" s="7"/>
      <c r="F6" s="14"/>
    </row>
    <row r="7" spans="1:10" x14ac:dyDescent="0.2">
      <c r="A7" s="14"/>
      <c r="B7" s="15"/>
      <c r="C7" s="7"/>
      <c r="D7" s="7"/>
      <c r="E7" s="7"/>
      <c r="F7" s="14"/>
    </row>
    <row r="8" spans="1:10" x14ac:dyDescent="0.2">
      <c r="A8" s="14"/>
      <c r="B8" s="15"/>
      <c r="C8" s="7"/>
      <c r="D8" s="7"/>
      <c r="E8" s="7"/>
      <c r="F8" s="14"/>
    </row>
    <row r="9" spans="1:10" x14ac:dyDescent="0.2">
      <c r="A9" s="16" t="s">
        <v>7</v>
      </c>
      <c r="B9" s="17" t="s">
        <v>8</v>
      </c>
      <c r="C9" s="69" t="s">
        <v>73</v>
      </c>
      <c r="D9" s="69" t="s">
        <v>74</v>
      </c>
      <c r="E9" s="69" t="s">
        <v>75</v>
      </c>
      <c r="F9" s="70" t="s">
        <v>76</v>
      </c>
    </row>
    <row r="10" spans="1:10" x14ac:dyDescent="0.2">
      <c r="A10" s="20"/>
      <c r="B10" s="21" t="s">
        <v>13</v>
      </c>
      <c r="C10" s="22"/>
      <c r="D10" s="22"/>
      <c r="E10" s="22"/>
      <c r="F10" s="23" t="s">
        <v>15</v>
      </c>
    </row>
    <row r="11" spans="1:10" x14ac:dyDescent="0.2">
      <c r="A11" s="24"/>
      <c r="B11" s="25" t="s">
        <v>16</v>
      </c>
      <c r="C11" s="26"/>
      <c r="D11" s="26"/>
      <c r="E11" s="26"/>
      <c r="F11" s="27" t="s">
        <v>42</v>
      </c>
    </row>
    <row r="12" spans="1:10" ht="12.75" x14ac:dyDescent="0.2">
      <c r="A12" s="71" t="s">
        <v>77</v>
      </c>
      <c r="B12" s="72" t="s">
        <v>42</v>
      </c>
      <c r="C12" s="73" t="s">
        <v>42</v>
      </c>
      <c r="D12" s="73" t="s">
        <v>42</v>
      </c>
      <c r="E12" s="73" t="s">
        <v>42</v>
      </c>
      <c r="F12" s="74">
        <f>SUM(F14+F18+F64+F135+F136)</f>
        <v>0</v>
      </c>
    </row>
    <row r="13" spans="1:10" x14ac:dyDescent="0.2">
      <c r="A13" s="75"/>
      <c r="B13" s="29"/>
      <c r="C13" s="3"/>
      <c r="D13" s="3"/>
      <c r="E13" s="3"/>
      <c r="F13" s="76"/>
    </row>
    <row r="14" spans="1:10" x14ac:dyDescent="0.2">
      <c r="A14" s="77" t="s">
        <v>78</v>
      </c>
      <c r="B14" s="78"/>
      <c r="C14" s="34"/>
      <c r="D14" s="34"/>
      <c r="E14" s="35"/>
      <c r="F14" s="79">
        <f>SUM(F15:F16)</f>
        <v>0</v>
      </c>
    </row>
    <row r="15" spans="1:10" x14ac:dyDescent="0.2">
      <c r="A15" s="75" t="s">
        <v>229</v>
      </c>
      <c r="B15" s="29">
        <v>4850000</v>
      </c>
      <c r="C15" s="30" t="s">
        <v>332</v>
      </c>
      <c r="D15" s="30" t="s">
        <v>40</v>
      </c>
      <c r="E15" s="3">
        <v>10</v>
      </c>
      <c r="F15" s="76">
        <v>0</v>
      </c>
    </row>
    <row r="16" spans="1:10" x14ac:dyDescent="0.2">
      <c r="A16" s="75" t="s">
        <v>328</v>
      </c>
      <c r="B16" s="29">
        <v>5870000</v>
      </c>
      <c r="C16" s="30" t="s">
        <v>332</v>
      </c>
      <c r="D16" s="30" t="s">
        <v>40</v>
      </c>
      <c r="E16" s="3">
        <v>10</v>
      </c>
      <c r="F16" s="76">
        <v>0</v>
      </c>
      <c r="G16" s="127"/>
      <c r="H16" s="127"/>
      <c r="I16" s="127"/>
      <c r="J16" s="127"/>
    </row>
    <row r="17" spans="1:6" x14ac:dyDescent="0.2">
      <c r="A17" s="75"/>
      <c r="B17" s="29"/>
      <c r="C17" s="3"/>
      <c r="D17" s="3"/>
      <c r="E17" s="3"/>
      <c r="F17" s="76"/>
    </row>
    <row r="18" spans="1:6" x14ac:dyDescent="0.2">
      <c r="A18" s="77" t="s">
        <v>79</v>
      </c>
      <c r="B18" s="33"/>
      <c r="C18" s="34"/>
      <c r="D18" s="34"/>
      <c r="E18" s="35"/>
      <c r="F18" s="80">
        <f>SUM(F19+F20)</f>
        <v>0</v>
      </c>
    </row>
    <row r="19" spans="1:6" x14ac:dyDescent="0.2">
      <c r="A19" s="75" t="s">
        <v>80</v>
      </c>
      <c r="B19" s="29">
        <v>3730000</v>
      </c>
      <c r="C19" s="30">
        <v>90000</v>
      </c>
      <c r="D19" s="30" t="s">
        <v>40</v>
      </c>
      <c r="E19" s="3">
        <v>10</v>
      </c>
      <c r="F19" s="76">
        <v>0</v>
      </c>
    </row>
    <row r="20" spans="1:6" x14ac:dyDescent="0.2">
      <c r="A20" s="75" t="s">
        <v>81</v>
      </c>
      <c r="B20" s="50" t="s">
        <v>41</v>
      </c>
      <c r="C20" s="30" t="s">
        <v>332</v>
      </c>
      <c r="D20" s="30" t="s">
        <v>40</v>
      </c>
      <c r="E20" s="3">
        <v>10</v>
      </c>
      <c r="F20" s="123">
        <f>SUM(F21:F62)</f>
        <v>0</v>
      </c>
    </row>
    <row r="21" spans="1:6" x14ac:dyDescent="0.2">
      <c r="A21" s="75" t="s">
        <v>335</v>
      </c>
      <c r="B21" s="38">
        <v>1362100</v>
      </c>
      <c r="C21" s="45">
        <v>32000</v>
      </c>
      <c r="D21" s="39" t="s">
        <v>40</v>
      </c>
      <c r="E21" s="45">
        <v>10</v>
      </c>
      <c r="F21" s="76">
        <v>0</v>
      </c>
    </row>
    <row r="22" spans="1:6" x14ac:dyDescent="0.2">
      <c r="A22" s="75" t="s">
        <v>258</v>
      </c>
      <c r="B22" s="38">
        <v>1362100</v>
      </c>
      <c r="C22" s="30">
        <v>35000</v>
      </c>
      <c r="D22" s="30" t="s">
        <v>40</v>
      </c>
      <c r="E22" s="3">
        <v>10</v>
      </c>
      <c r="F22" s="76">
        <v>0</v>
      </c>
    </row>
    <row r="23" spans="1:6" x14ac:dyDescent="0.2">
      <c r="A23" s="75" t="s">
        <v>259</v>
      </c>
      <c r="B23" s="38">
        <v>1362100</v>
      </c>
      <c r="C23" s="30">
        <v>36000</v>
      </c>
      <c r="D23" s="30" t="s">
        <v>40</v>
      </c>
      <c r="E23" s="3">
        <v>10</v>
      </c>
      <c r="F23" s="76">
        <v>0</v>
      </c>
    </row>
    <row r="24" spans="1:6" x14ac:dyDescent="0.2">
      <c r="A24" s="75" t="s">
        <v>260</v>
      </c>
      <c r="B24" s="38">
        <v>1362100</v>
      </c>
      <c r="C24" s="30">
        <v>43000</v>
      </c>
      <c r="D24" s="30" t="s">
        <v>40</v>
      </c>
      <c r="E24" s="3">
        <v>10</v>
      </c>
      <c r="F24" s="76">
        <v>0</v>
      </c>
    </row>
    <row r="25" spans="1:6" x14ac:dyDescent="0.2">
      <c r="A25" s="75" t="s">
        <v>338</v>
      </c>
      <c r="B25" s="38">
        <v>1362100</v>
      </c>
      <c r="C25" s="30">
        <v>45000</v>
      </c>
      <c r="D25" s="30" t="s">
        <v>40</v>
      </c>
      <c r="E25" s="3">
        <v>10</v>
      </c>
      <c r="F25" s="76">
        <v>0</v>
      </c>
    </row>
    <row r="26" spans="1:6" x14ac:dyDescent="0.2">
      <c r="A26" s="75" t="s">
        <v>261</v>
      </c>
      <c r="B26" s="38">
        <v>1362100</v>
      </c>
      <c r="C26" s="30">
        <v>41000</v>
      </c>
      <c r="D26" s="30" t="s">
        <v>40</v>
      </c>
      <c r="E26" s="3">
        <v>10</v>
      </c>
      <c r="F26" s="76">
        <v>0</v>
      </c>
    </row>
    <row r="27" spans="1:6" x14ac:dyDescent="0.2">
      <c r="A27" s="75" t="s">
        <v>262</v>
      </c>
      <c r="B27" s="38">
        <v>1362100</v>
      </c>
      <c r="C27" s="30">
        <v>55000</v>
      </c>
      <c r="D27" s="30" t="s">
        <v>40</v>
      </c>
      <c r="E27" s="3">
        <v>10</v>
      </c>
      <c r="F27" s="76">
        <v>0</v>
      </c>
    </row>
    <row r="28" spans="1:6" x14ac:dyDescent="0.2">
      <c r="A28" s="75" t="s">
        <v>263</v>
      </c>
      <c r="B28" s="38">
        <v>1362100</v>
      </c>
      <c r="C28" s="30">
        <v>57000</v>
      </c>
      <c r="D28" s="30" t="s">
        <v>40</v>
      </c>
      <c r="E28" s="3">
        <v>10</v>
      </c>
      <c r="F28" s="76">
        <v>0</v>
      </c>
    </row>
    <row r="29" spans="1:6" x14ac:dyDescent="0.2">
      <c r="A29" s="75" t="s">
        <v>339</v>
      </c>
      <c r="B29" s="38">
        <v>1362100</v>
      </c>
      <c r="C29" s="30">
        <v>49000</v>
      </c>
      <c r="D29" s="30" t="s">
        <v>40</v>
      </c>
      <c r="E29" s="3">
        <v>10</v>
      </c>
      <c r="F29" s="76">
        <v>0</v>
      </c>
    </row>
    <row r="30" spans="1:6" x14ac:dyDescent="0.2">
      <c r="A30" s="75" t="s">
        <v>264</v>
      </c>
      <c r="B30" s="38">
        <v>1362100</v>
      </c>
      <c r="C30" s="30">
        <v>11200</v>
      </c>
      <c r="D30" s="30" t="s">
        <v>40</v>
      </c>
      <c r="E30" s="3">
        <v>10</v>
      </c>
      <c r="F30" s="76">
        <v>0</v>
      </c>
    </row>
    <row r="31" spans="1:6" x14ac:dyDescent="0.2">
      <c r="A31" s="75" t="s">
        <v>265</v>
      </c>
      <c r="B31" s="38">
        <v>1362100</v>
      </c>
      <c r="C31" s="30">
        <v>15200</v>
      </c>
      <c r="D31" s="30" t="s">
        <v>40</v>
      </c>
      <c r="E31" s="3">
        <v>10</v>
      </c>
      <c r="F31" s="76">
        <v>0</v>
      </c>
    </row>
    <row r="32" spans="1:6" x14ac:dyDescent="0.2">
      <c r="A32" s="75" t="s">
        <v>266</v>
      </c>
      <c r="B32" s="38">
        <v>1362100</v>
      </c>
      <c r="C32" s="30">
        <v>21000</v>
      </c>
      <c r="D32" s="30" t="s">
        <v>40</v>
      </c>
      <c r="E32" s="3">
        <v>10</v>
      </c>
      <c r="F32" s="76">
        <v>0</v>
      </c>
    </row>
    <row r="33" spans="1:6" x14ac:dyDescent="0.2">
      <c r="A33" s="75" t="s">
        <v>267</v>
      </c>
      <c r="B33" s="38">
        <v>1362100</v>
      </c>
      <c r="C33" s="30">
        <v>23000</v>
      </c>
      <c r="D33" s="30" t="s">
        <v>40</v>
      </c>
      <c r="E33" s="3">
        <v>10</v>
      </c>
      <c r="F33" s="76">
        <v>0</v>
      </c>
    </row>
    <row r="34" spans="1:6" x14ac:dyDescent="0.2">
      <c r="A34" s="75" t="s">
        <v>268</v>
      </c>
      <c r="B34" s="38">
        <v>1362100</v>
      </c>
      <c r="C34" s="30" t="s">
        <v>334</v>
      </c>
      <c r="D34" s="30" t="s">
        <v>40</v>
      </c>
      <c r="E34" s="3">
        <v>10</v>
      </c>
      <c r="F34" s="76">
        <v>0</v>
      </c>
    </row>
    <row r="35" spans="1:6" x14ac:dyDescent="0.2">
      <c r="A35" s="75" t="s">
        <v>269</v>
      </c>
      <c r="B35" s="38">
        <v>1362100</v>
      </c>
      <c r="C35" s="30">
        <v>90000</v>
      </c>
      <c r="D35" s="30" t="s">
        <v>40</v>
      </c>
      <c r="E35" s="3">
        <v>30</v>
      </c>
      <c r="F35" s="76">
        <v>0</v>
      </c>
    </row>
    <row r="36" spans="1:6" x14ac:dyDescent="0.2">
      <c r="A36" s="75" t="s">
        <v>270</v>
      </c>
      <c r="B36" s="38">
        <v>1362100</v>
      </c>
      <c r="C36" s="30">
        <v>90008</v>
      </c>
      <c r="D36" s="30" t="s">
        <v>40</v>
      </c>
      <c r="E36" s="3">
        <v>30</v>
      </c>
      <c r="F36" s="76">
        <v>0</v>
      </c>
    </row>
    <row r="37" spans="1:6" x14ac:dyDescent="0.2">
      <c r="A37" s="75" t="s">
        <v>271</v>
      </c>
      <c r="B37" s="38">
        <v>1362100</v>
      </c>
      <c r="C37" s="30">
        <v>90009</v>
      </c>
      <c r="D37" s="30" t="s">
        <v>40</v>
      </c>
      <c r="E37" s="3">
        <v>30</v>
      </c>
      <c r="F37" s="76">
        <v>0</v>
      </c>
    </row>
    <row r="38" spans="1:6" x14ac:dyDescent="0.2">
      <c r="A38" s="75"/>
      <c r="B38" s="38"/>
      <c r="C38" s="30"/>
      <c r="D38" s="30"/>
      <c r="E38" s="3"/>
      <c r="F38" s="76"/>
    </row>
    <row r="39" spans="1:6" x14ac:dyDescent="0.2">
      <c r="A39" s="75" t="s">
        <v>82</v>
      </c>
      <c r="B39" s="29">
        <v>1400000</v>
      </c>
      <c r="C39" s="30">
        <v>61000</v>
      </c>
      <c r="D39" s="30" t="s">
        <v>40</v>
      </c>
      <c r="E39" s="3">
        <v>10</v>
      </c>
      <c r="F39" s="76">
        <v>0</v>
      </c>
    </row>
    <row r="40" spans="1:6" x14ac:dyDescent="0.2">
      <c r="A40" s="75" t="s">
        <v>340</v>
      </c>
      <c r="B40" s="29">
        <v>1400000</v>
      </c>
      <c r="C40" s="30">
        <v>39000</v>
      </c>
      <c r="D40" s="30" t="s">
        <v>40</v>
      </c>
      <c r="E40" s="3">
        <v>10</v>
      </c>
      <c r="F40" s="76">
        <v>0</v>
      </c>
    </row>
    <row r="41" spans="1:6" x14ac:dyDescent="0.2">
      <c r="A41" s="75" t="s">
        <v>336</v>
      </c>
      <c r="B41" s="29">
        <v>1400000</v>
      </c>
      <c r="C41" s="30">
        <v>32000</v>
      </c>
      <c r="D41" s="30" t="s">
        <v>40</v>
      </c>
      <c r="E41" s="3">
        <v>10</v>
      </c>
      <c r="F41" s="76">
        <v>0</v>
      </c>
    </row>
    <row r="42" spans="1:6" x14ac:dyDescent="0.2">
      <c r="A42" s="75" t="s">
        <v>83</v>
      </c>
      <c r="B42" s="29">
        <v>1400000</v>
      </c>
      <c r="C42" s="30">
        <v>35000</v>
      </c>
      <c r="D42" s="30" t="s">
        <v>40</v>
      </c>
      <c r="E42" s="3">
        <v>10</v>
      </c>
      <c r="F42" s="76">
        <v>0</v>
      </c>
    </row>
    <row r="43" spans="1:6" x14ac:dyDescent="0.2">
      <c r="A43" s="75" t="s">
        <v>84</v>
      </c>
      <c r="B43" s="29">
        <v>1400000</v>
      </c>
      <c r="C43" s="30">
        <v>36000</v>
      </c>
      <c r="D43" s="30" t="s">
        <v>40</v>
      </c>
      <c r="E43" s="3">
        <v>10</v>
      </c>
      <c r="F43" s="76">
        <v>0</v>
      </c>
    </row>
    <row r="44" spans="1:6" x14ac:dyDescent="0.2">
      <c r="A44" s="75" t="s">
        <v>342</v>
      </c>
      <c r="B44" s="29">
        <v>1400000</v>
      </c>
      <c r="C44" s="30">
        <v>45000</v>
      </c>
      <c r="D44" s="30" t="s">
        <v>40</v>
      </c>
      <c r="E44" s="3">
        <v>10</v>
      </c>
      <c r="F44" s="76">
        <v>0</v>
      </c>
    </row>
    <row r="45" spans="1:6" x14ac:dyDescent="0.2">
      <c r="A45" s="75" t="s">
        <v>85</v>
      </c>
      <c r="B45" s="29">
        <v>1400000</v>
      </c>
      <c r="C45" s="30">
        <v>41000</v>
      </c>
      <c r="D45" s="30" t="s">
        <v>40</v>
      </c>
      <c r="E45" s="3">
        <v>10</v>
      </c>
      <c r="F45" s="76">
        <v>0</v>
      </c>
    </row>
    <row r="46" spans="1:6" x14ac:dyDescent="0.2">
      <c r="A46" s="75" t="s">
        <v>86</v>
      </c>
      <c r="B46" s="29">
        <v>1400000</v>
      </c>
      <c r="C46" s="30">
        <v>55000</v>
      </c>
      <c r="D46" s="30" t="s">
        <v>40</v>
      </c>
      <c r="E46" s="3">
        <v>10</v>
      </c>
      <c r="F46" s="76">
        <v>0</v>
      </c>
    </row>
    <row r="47" spans="1:6" x14ac:dyDescent="0.2">
      <c r="A47" s="75" t="s">
        <v>87</v>
      </c>
      <c r="B47" s="29">
        <v>1400000</v>
      </c>
      <c r="C47" s="30">
        <v>57000</v>
      </c>
      <c r="D47" s="30" t="s">
        <v>40</v>
      </c>
      <c r="E47" s="3">
        <v>10</v>
      </c>
      <c r="F47" s="76">
        <v>0</v>
      </c>
    </row>
    <row r="48" spans="1:6" x14ac:dyDescent="0.2">
      <c r="A48" s="75" t="s">
        <v>341</v>
      </c>
      <c r="B48" s="29">
        <v>1400000</v>
      </c>
      <c r="C48" s="30">
        <v>49000</v>
      </c>
      <c r="D48" s="30" t="s">
        <v>40</v>
      </c>
      <c r="E48" s="3">
        <v>10</v>
      </c>
      <c r="F48" s="76">
        <v>0</v>
      </c>
    </row>
    <row r="49" spans="1:6" x14ac:dyDescent="0.2">
      <c r="A49" s="75" t="s">
        <v>337</v>
      </c>
      <c r="B49" s="29">
        <v>1400000</v>
      </c>
      <c r="C49" s="30">
        <v>65000</v>
      </c>
      <c r="D49" s="30" t="s">
        <v>40</v>
      </c>
      <c r="E49" s="3">
        <v>10</v>
      </c>
      <c r="F49" s="76">
        <v>0</v>
      </c>
    </row>
    <row r="50" spans="1:6" x14ac:dyDescent="0.2">
      <c r="A50" s="75" t="s">
        <v>88</v>
      </c>
      <c r="B50" s="29">
        <v>1400000</v>
      </c>
      <c r="C50" s="30">
        <v>11100</v>
      </c>
      <c r="D50" s="30" t="s">
        <v>40</v>
      </c>
      <c r="E50" s="3">
        <v>10</v>
      </c>
      <c r="F50" s="76">
        <v>0</v>
      </c>
    </row>
    <row r="51" spans="1:6" x14ac:dyDescent="0.2">
      <c r="A51" s="75" t="s">
        <v>89</v>
      </c>
      <c r="B51" s="29">
        <v>1400000</v>
      </c>
      <c r="C51" s="30">
        <v>11200</v>
      </c>
      <c r="D51" s="30" t="s">
        <v>40</v>
      </c>
      <c r="E51" s="3">
        <v>10</v>
      </c>
      <c r="F51" s="76">
        <v>0</v>
      </c>
    </row>
    <row r="52" spans="1:6" x14ac:dyDescent="0.2">
      <c r="A52" s="75" t="s">
        <v>90</v>
      </c>
      <c r="B52" s="29">
        <v>1400000</v>
      </c>
      <c r="C52" s="30">
        <v>15100</v>
      </c>
      <c r="D52" s="30" t="s">
        <v>40</v>
      </c>
      <c r="E52" s="3">
        <v>10</v>
      </c>
      <c r="F52" s="76">
        <v>0</v>
      </c>
    </row>
    <row r="53" spans="1:6" x14ac:dyDescent="0.2">
      <c r="A53" s="75" t="s">
        <v>91</v>
      </c>
      <c r="B53" s="29">
        <v>1400000</v>
      </c>
      <c r="C53" s="30">
        <v>15200</v>
      </c>
      <c r="D53" s="30" t="s">
        <v>40</v>
      </c>
      <c r="E53" s="3">
        <v>10</v>
      </c>
      <c r="F53" s="76">
        <v>0</v>
      </c>
    </row>
    <row r="54" spans="1:6" x14ac:dyDescent="0.2">
      <c r="A54" s="75" t="s">
        <v>92</v>
      </c>
      <c r="B54" s="29">
        <v>1400000</v>
      </c>
      <c r="C54" s="30">
        <v>21000</v>
      </c>
      <c r="D54" s="30" t="s">
        <v>40</v>
      </c>
      <c r="E54" s="3">
        <v>10</v>
      </c>
      <c r="F54" s="76">
        <v>0</v>
      </c>
    </row>
    <row r="55" spans="1:6" x14ac:dyDescent="0.2">
      <c r="A55" s="75" t="s">
        <v>93</v>
      </c>
      <c r="B55" s="29">
        <v>1400000</v>
      </c>
      <c r="C55" s="30">
        <v>23000</v>
      </c>
      <c r="D55" s="30" t="s">
        <v>40</v>
      </c>
      <c r="E55" s="3">
        <v>10</v>
      </c>
      <c r="F55" s="76">
        <v>0</v>
      </c>
    </row>
    <row r="56" spans="1:6" x14ac:dyDescent="0.2">
      <c r="A56" s="75" t="s">
        <v>94</v>
      </c>
      <c r="B56" s="29">
        <v>1400000</v>
      </c>
      <c r="C56" s="30" t="s">
        <v>334</v>
      </c>
      <c r="D56" s="30" t="s">
        <v>40</v>
      </c>
      <c r="E56" s="3">
        <v>10</v>
      </c>
      <c r="F56" s="76">
        <v>0</v>
      </c>
    </row>
    <row r="57" spans="1:6" x14ac:dyDescent="0.2">
      <c r="A57" s="75" t="s">
        <v>95</v>
      </c>
      <c r="B57" s="29">
        <v>1400000</v>
      </c>
      <c r="C57" s="30">
        <v>90000</v>
      </c>
      <c r="D57" s="30" t="s">
        <v>40</v>
      </c>
      <c r="E57" s="3">
        <v>30</v>
      </c>
      <c r="F57" s="76">
        <v>0</v>
      </c>
    </row>
    <row r="58" spans="1:6" x14ac:dyDescent="0.2">
      <c r="A58" s="75" t="s">
        <v>96</v>
      </c>
      <c r="B58" s="29">
        <v>1400000</v>
      </c>
      <c r="C58" s="30">
        <v>90008</v>
      </c>
      <c r="D58" s="30" t="s">
        <v>40</v>
      </c>
      <c r="E58" s="3">
        <v>30</v>
      </c>
      <c r="F58" s="76">
        <v>0</v>
      </c>
    </row>
    <row r="59" spans="1:6" x14ac:dyDescent="0.2">
      <c r="A59" s="75" t="s">
        <v>97</v>
      </c>
      <c r="B59" s="29">
        <v>1400000</v>
      </c>
      <c r="C59" s="30">
        <v>90009</v>
      </c>
      <c r="D59" s="30" t="s">
        <v>40</v>
      </c>
      <c r="E59" s="3">
        <v>30</v>
      </c>
      <c r="F59" s="76">
        <v>0</v>
      </c>
    </row>
    <row r="60" spans="1:6" x14ac:dyDescent="0.2">
      <c r="A60" s="75"/>
      <c r="B60" s="29"/>
      <c r="C60" s="30"/>
      <c r="D60" s="30"/>
      <c r="E60" s="3"/>
      <c r="F60" s="76"/>
    </row>
    <row r="61" spans="1:6" x14ac:dyDescent="0.2">
      <c r="A61" s="75" t="s">
        <v>272</v>
      </c>
      <c r="B61" s="82">
        <v>1899000</v>
      </c>
      <c r="C61" s="30" t="s">
        <v>334</v>
      </c>
      <c r="D61" s="30" t="s">
        <v>40</v>
      </c>
      <c r="E61" s="3">
        <v>10</v>
      </c>
      <c r="F61" s="76">
        <v>0</v>
      </c>
    </row>
    <row r="62" spans="1:6" x14ac:dyDescent="0.2">
      <c r="A62" s="75" t="s">
        <v>273</v>
      </c>
      <c r="B62" s="82">
        <v>1899000</v>
      </c>
      <c r="C62" s="30">
        <v>90000</v>
      </c>
      <c r="D62" s="30" t="s">
        <v>40</v>
      </c>
      <c r="E62" s="3">
        <v>30</v>
      </c>
      <c r="F62" s="76">
        <v>0</v>
      </c>
    </row>
    <row r="63" spans="1:6" x14ac:dyDescent="0.2">
      <c r="A63" s="75"/>
      <c r="B63" s="82"/>
      <c r="C63" s="30"/>
      <c r="D63" s="30"/>
      <c r="E63" s="3"/>
      <c r="F63" s="76"/>
    </row>
    <row r="64" spans="1:6" x14ac:dyDescent="0.2">
      <c r="A64" s="77" t="s">
        <v>98</v>
      </c>
      <c r="B64" s="33"/>
      <c r="C64" s="34"/>
      <c r="D64" s="34"/>
      <c r="E64" s="35"/>
      <c r="F64" s="76">
        <f>SUM(F67+F95)+SUM(F123:F133)</f>
        <v>0</v>
      </c>
    </row>
    <row r="65" spans="1:9" x14ac:dyDescent="0.2">
      <c r="A65" s="75"/>
      <c r="B65" s="82"/>
      <c r="C65" s="30"/>
      <c r="D65" s="30"/>
      <c r="E65" s="3"/>
      <c r="F65" s="76"/>
    </row>
    <row r="66" spans="1:9" x14ac:dyDescent="0.2">
      <c r="A66" s="156" t="s">
        <v>277</v>
      </c>
      <c r="B66" s="156"/>
      <c r="C66" s="30"/>
      <c r="D66" s="30"/>
      <c r="E66" s="3"/>
      <c r="F66" s="76"/>
    </row>
    <row r="67" spans="1:9" x14ac:dyDescent="0.2">
      <c r="A67" s="126" t="s">
        <v>255</v>
      </c>
      <c r="B67" s="50" t="s">
        <v>41</v>
      </c>
      <c r="C67" s="39" t="s">
        <v>332</v>
      </c>
      <c r="D67" s="39" t="s">
        <v>40</v>
      </c>
      <c r="E67" s="45">
        <v>10</v>
      </c>
      <c r="F67" s="79">
        <f>SUM(F68:F93)</f>
        <v>0</v>
      </c>
    </row>
    <row r="68" spans="1:9" x14ac:dyDescent="0.2">
      <c r="A68" s="126" t="s">
        <v>360</v>
      </c>
      <c r="B68" s="50">
        <v>3260000</v>
      </c>
      <c r="C68" s="39" t="s">
        <v>331</v>
      </c>
      <c r="D68" s="83">
        <v>140</v>
      </c>
      <c r="E68" s="45">
        <v>10</v>
      </c>
      <c r="F68" s="76">
        <v>0</v>
      </c>
      <c r="G68" s="127"/>
      <c r="H68" s="127"/>
      <c r="I68" s="126"/>
    </row>
    <row r="69" spans="1:9" x14ac:dyDescent="0.2">
      <c r="A69" s="126" t="s">
        <v>480</v>
      </c>
      <c r="B69" s="50">
        <v>3260000</v>
      </c>
      <c r="C69" s="39" t="s">
        <v>331</v>
      </c>
      <c r="D69" s="83">
        <v>121</v>
      </c>
      <c r="E69" s="45">
        <v>10</v>
      </c>
      <c r="F69" s="76">
        <v>0</v>
      </c>
      <c r="G69" s="127"/>
      <c r="H69" s="127"/>
      <c r="I69" s="126"/>
    </row>
    <row r="70" spans="1:9" x14ac:dyDescent="0.2">
      <c r="A70" s="126" t="s">
        <v>484</v>
      </c>
      <c r="B70" s="50">
        <v>3260000</v>
      </c>
      <c r="C70" s="39" t="s">
        <v>331</v>
      </c>
      <c r="D70" s="83">
        <v>122</v>
      </c>
      <c r="E70" s="45">
        <v>10</v>
      </c>
      <c r="F70" s="76">
        <v>0</v>
      </c>
      <c r="I70" s="126"/>
    </row>
    <row r="71" spans="1:9" x14ac:dyDescent="0.2">
      <c r="A71" s="126" t="s">
        <v>247</v>
      </c>
      <c r="B71" s="50">
        <v>3260000</v>
      </c>
      <c r="C71" s="39" t="s">
        <v>331</v>
      </c>
      <c r="D71" s="83">
        <v>290</v>
      </c>
      <c r="E71" s="45">
        <v>10</v>
      </c>
      <c r="F71" s="76">
        <v>0</v>
      </c>
      <c r="I71" s="126"/>
    </row>
    <row r="72" spans="1:9" x14ac:dyDescent="0.2">
      <c r="A72" s="126" t="s">
        <v>390</v>
      </c>
      <c r="B72" s="50">
        <v>3260000</v>
      </c>
      <c r="C72" s="39" t="s">
        <v>331</v>
      </c>
      <c r="D72" s="83">
        <v>119</v>
      </c>
      <c r="E72" s="45">
        <v>10</v>
      </c>
      <c r="F72" s="76">
        <v>0</v>
      </c>
      <c r="I72" s="126"/>
    </row>
    <row r="73" spans="1:9" x14ac:dyDescent="0.2">
      <c r="A73" s="126" t="s">
        <v>403</v>
      </c>
      <c r="B73" s="50">
        <v>3260000</v>
      </c>
      <c r="C73" s="39" t="s">
        <v>331</v>
      </c>
      <c r="D73" s="83">
        <v>240</v>
      </c>
      <c r="E73" s="45">
        <v>10</v>
      </c>
      <c r="F73" s="76">
        <v>0</v>
      </c>
      <c r="I73" s="126"/>
    </row>
    <row r="74" spans="1:9" x14ac:dyDescent="0.2">
      <c r="A74" s="126" t="s">
        <v>417</v>
      </c>
      <c r="B74" s="50">
        <v>3260000</v>
      </c>
      <c r="C74" s="39" t="s">
        <v>331</v>
      </c>
      <c r="D74" s="83">
        <v>700</v>
      </c>
      <c r="E74" s="45">
        <v>10</v>
      </c>
      <c r="F74" s="76">
        <v>0</v>
      </c>
      <c r="I74" s="126"/>
    </row>
    <row r="75" spans="1:9" x14ac:dyDescent="0.2">
      <c r="A75" s="126" t="s">
        <v>472</v>
      </c>
      <c r="B75" s="50">
        <v>3260000</v>
      </c>
      <c r="C75" s="39" t="s">
        <v>331</v>
      </c>
      <c r="D75" s="83">
        <v>700</v>
      </c>
      <c r="E75" s="45">
        <v>10</v>
      </c>
      <c r="F75" s="76">
        <v>0</v>
      </c>
      <c r="I75" s="126"/>
    </row>
    <row r="76" spans="1:9" x14ac:dyDescent="0.2">
      <c r="A76" s="126" t="s">
        <v>471</v>
      </c>
      <c r="B76" s="50">
        <v>3260000</v>
      </c>
      <c r="C76" s="39" t="s">
        <v>331</v>
      </c>
      <c r="D76" s="83">
        <v>700</v>
      </c>
      <c r="E76" s="45">
        <v>10</v>
      </c>
      <c r="F76" s="76">
        <v>0</v>
      </c>
      <c r="I76" s="126"/>
    </row>
    <row r="77" spans="1:9" x14ac:dyDescent="0.2">
      <c r="A77" s="126" t="s">
        <v>456</v>
      </c>
      <c r="B77" s="50">
        <v>3260000</v>
      </c>
      <c r="C77" s="39" t="s">
        <v>331</v>
      </c>
      <c r="D77" s="83">
        <v>700</v>
      </c>
      <c r="E77" s="45">
        <v>10</v>
      </c>
      <c r="F77" s="76">
        <v>0</v>
      </c>
      <c r="I77" s="126"/>
    </row>
    <row r="78" spans="1:9" x14ac:dyDescent="0.2">
      <c r="A78" s="126" t="s">
        <v>455</v>
      </c>
      <c r="B78" s="50">
        <v>3260000</v>
      </c>
      <c r="C78" s="39" t="s">
        <v>331</v>
      </c>
      <c r="D78" s="83">
        <v>700</v>
      </c>
      <c r="E78" s="45">
        <v>10</v>
      </c>
      <c r="F78" s="76">
        <v>0</v>
      </c>
      <c r="I78" s="126"/>
    </row>
    <row r="79" spans="1:9" x14ac:dyDescent="0.2">
      <c r="A79" s="126" t="s">
        <v>506</v>
      </c>
      <c r="B79" s="50">
        <v>3260000</v>
      </c>
      <c r="C79" s="39" t="s">
        <v>331</v>
      </c>
      <c r="D79" s="83">
        <v>990</v>
      </c>
      <c r="E79" s="45">
        <v>10</v>
      </c>
      <c r="F79" s="76">
        <v>0</v>
      </c>
      <c r="I79" s="126"/>
    </row>
    <row r="80" spans="1:9" x14ac:dyDescent="0.2">
      <c r="A80" s="126" t="s">
        <v>248</v>
      </c>
      <c r="B80" s="50">
        <v>3260000</v>
      </c>
      <c r="C80" s="39" t="s">
        <v>331</v>
      </c>
      <c r="D80" s="83">
        <v>990</v>
      </c>
      <c r="E80" s="45">
        <v>10</v>
      </c>
      <c r="F80" s="76">
        <v>0</v>
      </c>
      <c r="I80" s="126"/>
    </row>
    <row r="81" spans="1:9" x14ac:dyDescent="0.2">
      <c r="A81" s="126" t="s">
        <v>361</v>
      </c>
      <c r="B81" s="50">
        <v>3260000</v>
      </c>
      <c r="C81" s="39" t="s">
        <v>333</v>
      </c>
      <c r="D81" s="83">
        <v>140</v>
      </c>
      <c r="E81" s="45">
        <v>30</v>
      </c>
      <c r="F81" s="76">
        <v>0</v>
      </c>
      <c r="I81" s="126"/>
    </row>
    <row r="82" spans="1:9" x14ac:dyDescent="0.2">
      <c r="A82" s="126" t="s">
        <v>481</v>
      </c>
      <c r="B82" s="50">
        <v>3260000</v>
      </c>
      <c r="C82" s="39" t="s">
        <v>333</v>
      </c>
      <c r="D82" s="83">
        <v>121</v>
      </c>
      <c r="E82" s="45">
        <v>30</v>
      </c>
      <c r="F82" s="76">
        <v>0</v>
      </c>
      <c r="I82" s="126"/>
    </row>
    <row r="83" spans="1:9" x14ac:dyDescent="0.2">
      <c r="A83" s="126" t="s">
        <v>485</v>
      </c>
      <c r="B83" s="50">
        <v>3260000</v>
      </c>
      <c r="C83" s="39" t="s">
        <v>333</v>
      </c>
      <c r="D83" s="83">
        <v>122</v>
      </c>
      <c r="E83" s="45">
        <v>30</v>
      </c>
      <c r="F83" s="76">
        <v>0</v>
      </c>
      <c r="I83" s="126"/>
    </row>
    <row r="84" spans="1:9" x14ac:dyDescent="0.2">
      <c r="A84" s="126" t="s">
        <v>249</v>
      </c>
      <c r="B84" s="50">
        <v>3260000</v>
      </c>
      <c r="C84" s="39" t="s">
        <v>333</v>
      </c>
      <c r="D84" s="83">
        <v>290</v>
      </c>
      <c r="E84" s="45">
        <v>30</v>
      </c>
      <c r="F84" s="76">
        <v>0</v>
      </c>
      <c r="I84" s="126"/>
    </row>
    <row r="85" spans="1:9" x14ac:dyDescent="0.2">
      <c r="A85" s="126" t="s">
        <v>391</v>
      </c>
      <c r="B85" s="50">
        <v>3260000</v>
      </c>
      <c r="C85" s="39" t="s">
        <v>333</v>
      </c>
      <c r="D85" s="83">
        <v>119</v>
      </c>
      <c r="E85" s="45">
        <v>30</v>
      </c>
      <c r="F85" s="76">
        <v>0</v>
      </c>
      <c r="I85" s="126"/>
    </row>
    <row r="86" spans="1:9" x14ac:dyDescent="0.2">
      <c r="A86" s="126" t="s">
        <v>404</v>
      </c>
      <c r="B86" s="50">
        <v>3260000</v>
      </c>
      <c r="C86" s="39" t="s">
        <v>333</v>
      </c>
      <c r="D86" s="83">
        <v>240</v>
      </c>
      <c r="E86" s="45">
        <v>30</v>
      </c>
      <c r="F86" s="76">
        <v>0</v>
      </c>
      <c r="I86" s="126"/>
    </row>
    <row r="87" spans="1:9" x14ac:dyDescent="0.2">
      <c r="A87" s="126" t="s">
        <v>418</v>
      </c>
      <c r="B87" s="50">
        <v>3260000</v>
      </c>
      <c r="C87" s="39" t="s">
        <v>333</v>
      </c>
      <c r="D87" s="83">
        <v>700</v>
      </c>
      <c r="E87" s="45">
        <v>30</v>
      </c>
      <c r="F87" s="76">
        <v>0</v>
      </c>
      <c r="I87" s="126"/>
    </row>
    <row r="88" spans="1:9" x14ac:dyDescent="0.2">
      <c r="A88" s="126" t="s">
        <v>473</v>
      </c>
      <c r="B88" s="50">
        <v>3260000</v>
      </c>
      <c r="C88" s="39" t="s">
        <v>333</v>
      </c>
      <c r="D88" s="83">
        <v>700</v>
      </c>
      <c r="E88" s="45">
        <v>30</v>
      </c>
      <c r="F88" s="76">
        <v>0</v>
      </c>
      <c r="I88" s="126"/>
    </row>
    <row r="89" spans="1:9" x14ac:dyDescent="0.2">
      <c r="A89" s="126" t="s">
        <v>470</v>
      </c>
      <c r="B89" s="50">
        <v>3260000</v>
      </c>
      <c r="C89" s="39" t="s">
        <v>333</v>
      </c>
      <c r="D89" s="83">
        <v>700</v>
      </c>
      <c r="E89" s="45">
        <v>30</v>
      </c>
      <c r="F89" s="76">
        <v>0</v>
      </c>
      <c r="I89" s="126"/>
    </row>
    <row r="90" spans="1:9" x14ac:dyDescent="0.2">
      <c r="A90" s="126" t="s">
        <v>457</v>
      </c>
      <c r="B90" s="50">
        <v>3260000</v>
      </c>
      <c r="C90" s="39" t="s">
        <v>333</v>
      </c>
      <c r="D90" s="83">
        <v>700</v>
      </c>
      <c r="E90" s="45">
        <v>30</v>
      </c>
      <c r="F90" s="76">
        <v>0</v>
      </c>
      <c r="I90" s="126"/>
    </row>
    <row r="91" spans="1:9" x14ac:dyDescent="0.2">
      <c r="A91" s="126" t="s">
        <v>454</v>
      </c>
      <c r="B91" s="50">
        <v>3260000</v>
      </c>
      <c r="C91" s="39" t="s">
        <v>333</v>
      </c>
      <c r="D91" s="83">
        <v>700</v>
      </c>
      <c r="E91" s="45">
        <v>30</v>
      </c>
      <c r="F91" s="76">
        <v>0</v>
      </c>
      <c r="I91" s="126"/>
    </row>
    <row r="92" spans="1:9" x14ac:dyDescent="0.2">
      <c r="A92" s="126" t="s">
        <v>505</v>
      </c>
      <c r="B92" s="50">
        <v>3260000</v>
      </c>
      <c r="C92" s="39" t="s">
        <v>333</v>
      </c>
      <c r="D92" s="83">
        <v>990</v>
      </c>
      <c r="E92" s="45">
        <v>30</v>
      </c>
      <c r="F92" s="76">
        <v>0</v>
      </c>
      <c r="I92" s="126"/>
    </row>
    <row r="93" spans="1:9" x14ac:dyDescent="0.2">
      <c r="A93" s="126" t="s">
        <v>250</v>
      </c>
      <c r="B93" s="50">
        <v>3260000</v>
      </c>
      <c r="C93" s="39" t="s">
        <v>333</v>
      </c>
      <c r="D93" s="83">
        <v>990</v>
      </c>
      <c r="E93" s="45">
        <v>30</v>
      </c>
      <c r="F93" s="76">
        <v>0</v>
      </c>
      <c r="I93" s="126"/>
    </row>
    <row r="94" spans="1:9" x14ac:dyDescent="0.2">
      <c r="E94" s="45"/>
      <c r="I94" s="126"/>
    </row>
    <row r="95" spans="1:9" x14ac:dyDescent="0.2">
      <c r="A95" s="126" t="s">
        <v>246</v>
      </c>
      <c r="B95" s="50" t="s">
        <v>41</v>
      </c>
      <c r="C95" s="39" t="s">
        <v>332</v>
      </c>
      <c r="D95" s="83" t="s">
        <v>40</v>
      </c>
      <c r="E95" s="45">
        <v>10</v>
      </c>
      <c r="F95" s="79">
        <f>SUM(F96:F121)</f>
        <v>0</v>
      </c>
    </row>
    <row r="96" spans="1:9" x14ac:dyDescent="0.2">
      <c r="A96" s="126" t="s">
        <v>362</v>
      </c>
      <c r="B96" s="50">
        <v>3270000</v>
      </c>
      <c r="C96" s="39" t="s">
        <v>331</v>
      </c>
      <c r="D96" s="83">
        <v>140</v>
      </c>
      <c r="E96" s="45">
        <v>10</v>
      </c>
      <c r="F96" s="76">
        <v>0</v>
      </c>
      <c r="G96" s="127"/>
    </row>
    <row r="97" spans="1:6" x14ac:dyDescent="0.2">
      <c r="A97" s="126" t="s">
        <v>482</v>
      </c>
      <c r="B97" s="50">
        <v>3270000</v>
      </c>
      <c r="C97" s="39" t="s">
        <v>331</v>
      </c>
      <c r="D97" s="83">
        <v>121</v>
      </c>
      <c r="E97" s="45">
        <v>10</v>
      </c>
      <c r="F97" s="76">
        <v>0</v>
      </c>
    </row>
    <row r="98" spans="1:6" x14ac:dyDescent="0.2">
      <c r="A98" s="126" t="s">
        <v>486</v>
      </c>
      <c r="B98" s="50">
        <v>3270000</v>
      </c>
      <c r="C98" s="39" t="s">
        <v>331</v>
      </c>
      <c r="D98" s="83">
        <v>122</v>
      </c>
      <c r="E98" s="45">
        <v>10</v>
      </c>
      <c r="F98" s="76">
        <v>0</v>
      </c>
    </row>
    <row r="99" spans="1:6" x14ac:dyDescent="0.2">
      <c r="A99" s="126" t="s">
        <v>251</v>
      </c>
      <c r="B99" s="50">
        <v>3270000</v>
      </c>
      <c r="C99" s="39" t="s">
        <v>331</v>
      </c>
      <c r="D99" s="83">
        <v>290</v>
      </c>
      <c r="E99" s="45">
        <v>10</v>
      </c>
      <c r="F99" s="76">
        <v>0</v>
      </c>
    </row>
    <row r="100" spans="1:6" x14ac:dyDescent="0.2">
      <c r="A100" s="126" t="s">
        <v>392</v>
      </c>
      <c r="B100" s="50">
        <v>3270000</v>
      </c>
      <c r="C100" s="39" t="s">
        <v>331</v>
      </c>
      <c r="D100" s="83">
        <v>119</v>
      </c>
      <c r="E100" s="45">
        <v>10</v>
      </c>
      <c r="F100" s="76">
        <v>0</v>
      </c>
    </row>
    <row r="101" spans="1:6" x14ac:dyDescent="0.2">
      <c r="A101" s="126" t="s">
        <v>405</v>
      </c>
      <c r="B101" s="50">
        <v>3270000</v>
      </c>
      <c r="C101" s="39" t="s">
        <v>331</v>
      </c>
      <c r="D101" s="83">
        <v>240</v>
      </c>
      <c r="E101" s="45">
        <v>10</v>
      </c>
      <c r="F101" s="76">
        <v>0</v>
      </c>
    </row>
    <row r="102" spans="1:6" x14ac:dyDescent="0.2">
      <c r="A102" s="126" t="s">
        <v>419</v>
      </c>
      <c r="B102" s="50">
        <v>3270000</v>
      </c>
      <c r="C102" s="39" t="s">
        <v>331</v>
      </c>
      <c r="D102" s="83">
        <v>700</v>
      </c>
      <c r="E102" s="45">
        <v>10</v>
      </c>
      <c r="F102" s="76">
        <v>0</v>
      </c>
    </row>
    <row r="103" spans="1:6" x14ac:dyDescent="0.2">
      <c r="A103" s="126" t="s">
        <v>474</v>
      </c>
      <c r="B103" s="50">
        <v>3270000</v>
      </c>
      <c r="C103" s="39" t="s">
        <v>331</v>
      </c>
      <c r="D103" s="83">
        <v>700</v>
      </c>
      <c r="E103" s="45">
        <v>10</v>
      </c>
      <c r="F103" s="76">
        <v>0</v>
      </c>
    </row>
    <row r="104" spans="1:6" x14ac:dyDescent="0.2">
      <c r="A104" s="126" t="s">
        <v>469</v>
      </c>
      <c r="B104" s="50">
        <v>3270000</v>
      </c>
      <c r="C104" s="39" t="s">
        <v>331</v>
      </c>
      <c r="D104" s="83">
        <v>700</v>
      </c>
      <c r="E104" s="45">
        <v>10</v>
      </c>
      <c r="F104" s="76">
        <v>0</v>
      </c>
    </row>
    <row r="105" spans="1:6" x14ac:dyDescent="0.2">
      <c r="A105" s="126" t="s">
        <v>458</v>
      </c>
      <c r="B105" s="50">
        <v>3270000</v>
      </c>
      <c r="C105" s="39" t="s">
        <v>331</v>
      </c>
      <c r="D105" s="83">
        <v>700</v>
      </c>
      <c r="E105" s="45">
        <v>10</v>
      </c>
      <c r="F105" s="76">
        <v>0</v>
      </c>
    </row>
    <row r="106" spans="1:6" x14ac:dyDescent="0.2">
      <c r="A106" s="126" t="s">
        <v>453</v>
      </c>
      <c r="B106" s="50">
        <v>3270000</v>
      </c>
      <c r="C106" s="39" t="s">
        <v>331</v>
      </c>
      <c r="D106" s="83">
        <v>700</v>
      </c>
      <c r="E106" s="45">
        <v>10</v>
      </c>
      <c r="F106" s="76">
        <v>0</v>
      </c>
    </row>
    <row r="107" spans="1:6" x14ac:dyDescent="0.2">
      <c r="A107" s="126" t="s">
        <v>504</v>
      </c>
      <c r="B107" s="50">
        <v>3270000</v>
      </c>
      <c r="C107" s="39" t="s">
        <v>331</v>
      </c>
      <c r="D107" s="83">
        <v>990</v>
      </c>
      <c r="E107" s="45">
        <v>10</v>
      </c>
      <c r="F107" s="76">
        <v>0</v>
      </c>
    </row>
    <row r="108" spans="1:6" x14ac:dyDescent="0.2">
      <c r="A108" s="126" t="s">
        <v>252</v>
      </c>
      <c r="B108" s="50">
        <v>3270000</v>
      </c>
      <c r="C108" s="39" t="s">
        <v>331</v>
      </c>
      <c r="D108" s="83">
        <v>990</v>
      </c>
      <c r="E108" s="45">
        <v>10</v>
      </c>
      <c r="F108" s="76">
        <v>0</v>
      </c>
    </row>
    <row r="109" spans="1:6" x14ac:dyDescent="0.2">
      <c r="A109" s="126" t="s">
        <v>363</v>
      </c>
      <c r="B109" s="50">
        <v>3270000</v>
      </c>
      <c r="C109" s="39">
        <v>90000</v>
      </c>
      <c r="D109" s="83">
        <v>140</v>
      </c>
      <c r="E109" s="45">
        <v>30</v>
      </c>
      <c r="F109" s="76">
        <v>0</v>
      </c>
    </row>
    <row r="110" spans="1:6" x14ac:dyDescent="0.2">
      <c r="A110" s="126" t="s">
        <v>483</v>
      </c>
      <c r="B110" s="50">
        <v>3270000</v>
      </c>
      <c r="C110" s="39">
        <v>90000</v>
      </c>
      <c r="D110" s="83">
        <v>121</v>
      </c>
      <c r="E110" s="45">
        <v>30</v>
      </c>
      <c r="F110" s="76">
        <v>0</v>
      </c>
    </row>
    <row r="111" spans="1:6" x14ac:dyDescent="0.2">
      <c r="A111" s="126" t="s">
        <v>487</v>
      </c>
      <c r="B111" s="50">
        <v>3270000</v>
      </c>
      <c r="C111" s="39">
        <v>90000</v>
      </c>
      <c r="D111" s="83">
        <v>122</v>
      </c>
      <c r="E111" s="45">
        <v>30</v>
      </c>
      <c r="F111" s="76">
        <v>0</v>
      </c>
    </row>
    <row r="112" spans="1:6" x14ac:dyDescent="0.2">
      <c r="A112" s="126" t="s">
        <v>253</v>
      </c>
      <c r="B112" s="50">
        <v>3270000</v>
      </c>
      <c r="C112" s="39">
        <v>90000</v>
      </c>
      <c r="D112" s="83">
        <v>290</v>
      </c>
      <c r="E112" s="45">
        <v>30</v>
      </c>
      <c r="F112" s="76">
        <v>0</v>
      </c>
    </row>
    <row r="113" spans="1:6" x14ac:dyDescent="0.2">
      <c r="A113" s="126" t="s">
        <v>393</v>
      </c>
      <c r="B113" s="50">
        <v>3270000</v>
      </c>
      <c r="C113" s="39">
        <v>90000</v>
      </c>
      <c r="D113" s="83">
        <v>119</v>
      </c>
      <c r="E113" s="45">
        <v>30</v>
      </c>
      <c r="F113" s="76">
        <v>0</v>
      </c>
    </row>
    <row r="114" spans="1:6" x14ac:dyDescent="0.2">
      <c r="A114" s="126" t="s">
        <v>406</v>
      </c>
      <c r="B114" s="50">
        <v>3270000</v>
      </c>
      <c r="C114" s="39">
        <v>90000</v>
      </c>
      <c r="D114" s="83">
        <v>240</v>
      </c>
      <c r="E114" s="45">
        <v>30</v>
      </c>
      <c r="F114" s="76">
        <v>0</v>
      </c>
    </row>
    <row r="115" spans="1:6" x14ac:dyDescent="0.2">
      <c r="A115" s="126" t="s">
        <v>420</v>
      </c>
      <c r="B115" s="50">
        <v>3270000</v>
      </c>
      <c r="C115" s="39">
        <v>90000</v>
      </c>
      <c r="D115" s="83">
        <v>700</v>
      </c>
      <c r="E115" s="45">
        <v>30</v>
      </c>
      <c r="F115" s="76">
        <v>0</v>
      </c>
    </row>
    <row r="116" spans="1:6" x14ac:dyDescent="0.2">
      <c r="A116" s="126" t="s">
        <v>475</v>
      </c>
      <c r="B116" s="50">
        <v>3270000</v>
      </c>
      <c r="C116" s="39">
        <v>90000</v>
      </c>
      <c r="D116" s="83">
        <v>700</v>
      </c>
      <c r="E116" s="45">
        <v>30</v>
      </c>
      <c r="F116" s="76">
        <v>0</v>
      </c>
    </row>
    <row r="117" spans="1:6" x14ac:dyDescent="0.2">
      <c r="A117" s="126" t="s">
        <v>468</v>
      </c>
      <c r="B117" s="50">
        <v>3270000</v>
      </c>
      <c r="C117" s="39">
        <v>90000</v>
      </c>
      <c r="D117" s="83">
        <v>700</v>
      </c>
      <c r="E117" s="45">
        <v>30</v>
      </c>
      <c r="F117" s="76">
        <v>0</v>
      </c>
    </row>
    <row r="118" spans="1:6" x14ac:dyDescent="0.2">
      <c r="A118" s="126" t="s">
        <v>459</v>
      </c>
      <c r="B118" s="50">
        <v>3270000</v>
      </c>
      <c r="C118" s="39">
        <v>90000</v>
      </c>
      <c r="D118" s="83">
        <v>700</v>
      </c>
      <c r="E118" s="45">
        <v>30</v>
      </c>
      <c r="F118" s="76">
        <v>0</v>
      </c>
    </row>
    <row r="119" spans="1:6" x14ac:dyDescent="0.2">
      <c r="A119" s="126" t="s">
        <v>452</v>
      </c>
      <c r="B119" s="50">
        <v>3270000</v>
      </c>
      <c r="C119" s="39">
        <v>90000</v>
      </c>
      <c r="D119" s="83">
        <v>700</v>
      </c>
      <c r="E119" s="45">
        <v>30</v>
      </c>
      <c r="F119" s="76">
        <v>0</v>
      </c>
    </row>
    <row r="120" spans="1:6" x14ac:dyDescent="0.2">
      <c r="A120" s="126" t="s">
        <v>503</v>
      </c>
      <c r="B120" s="50">
        <v>3270000</v>
      </c>
      <c r="C120" s="39">
        <v>90000</v>
      </c>
      <c r="D120" s="83">
        <v>990</v>
      </c>
      <c r="E120" s="45">
        <v>30</v>
      </c>
      <c r="F120" s="76">
        <v>0</v>
      </c>
    </row>
    <row r="121" spans="1:6" x14ac:dyDescent="0.2">
      <c r="A121" s="126" t="s">
        <v>254</v>
      </c>
      <c r="B121" s="50">
        <v>3270000</v>
      </c>
      <c r="C121" s="39">
        <v>90000</v>
      </c>
      <c r="D121" s="83">
        <v>990</v>
      </c>
      <c r="E121" s="45">
        <v>30</v>
      </c>
      <c r="F121" s="76">
        <v>0</v>
      </c>
    </row>
    <row r="122" spans="1:6" x14ac:dyDescent="0.2">
      <c r="A122" s="126"/>
      <c r="B122" s="50"/>
      <c r="C122" s="39"/>
      <c r="D122" s="83"/>
      <c r="E122" s="45"/>
      <c r="F122" s="76"/>
    </row>
    <row r="123" spans="1:6" x14ac:dyDescent="0.2">
      <c r="A123" s="75" t="s">
        <v>99</v>
      </c>
      <c r="B123" s="29">
        <v>3629000</v>
      </c>
      <c r="C123" s="30" t="s">
        <v>331</v>
      </c>
      <c r="D123" s="30" t="s">
        <v>40</v>
      </c>
      <c r="E123" s="3">
        <v>10</v>
      </c>
      <c r="F123" s="76">
        <v>0</v>
      </c>
    </row>
    <row r="124" spans="1:6" x14ac:dyDescent="0.2">
      <c r="A124" s="75" t="s">
        <v>100</v>
      </c>
      <c r="B124" s="29">
        <v>3629000</v>
      </c>
      <c r="C124" s="30">
        <v>90000</v>
      </c>
      <c r="D124" s="30" t="s">
        <v>40</v>
      </c>
      <c r="E124" s="3">
        <v>30</v>
      </c>
      <c r="F124" s="76">
        <v>0</v>
      </c>
    </row>
    <row r="125" spans="1:6" x14ac:dyDescent="0.2">
      <c r="A125" s="75" t="s">
        <v>101</v>
      </c>
      <c r="B125" s="29">
        <v>3635000</v>
      </c>
      <c r="C125" s="30" t="s">
        <v>331</v>
      </c>
      <c r="D125" s="30" t="s">
        <v>40</v>
      </c>
      <c r="E125" s="3">
        <v>10</v>
      </c>
      <c r="F125" s="76">
        <v>0</v>
      </c>
    </row>
    <row r="126" spans="1:6" x14ac:dyDescent="0.2">
      <c r="A126" s="75" t="s">
        <v>102</v>
      </c>
      <c r="B126" s="29">
        <v>3635000</v>
      </c>
      <c r="C126" s="30">
        <v>90000</v>
      </c>
      <c r="D126" s="30" t="s">
        <v>40</v>
      </c>
      <c r="E126" s="3">
        <v>30</v>
      </c>
      <c r="F126" s="76">
        <v>0</v>
      </c>
    </row>
    <row r="127" spans="1:6" x14ac:dyDescent="0.2">
      <c r="A127" s="75" t="s">
        <v>103</v>
      </c>
      <c r="B127" s="29">
        <v>3753100</v>
      </c>
      <c r="C127" s="30" t="s">
        <v>331</v>
      </c>
      <c r="D127" s="30" t="s">
        <v>40</v>
      </c>
      <c r="E127" s="3">
        <v>10</v>
      </c>
      <c r="F127" s="76">
        <v>0</v>
      </c>
    </row>
    <row r="128" spans="1:6" x14ac:dyDescent="0.2">
      <c r="A128" s="75" t="s">
        <v>104</v>
      </c>
      <c r="B128" s="29">
        <v>3753100</v>
      </c>
      <c r="C128" s="30">
        <v>90000</v>
      </c>
      <c r="D128" s="30" t="s">
        <v>40</v>
      </c>
      <c r="E128" s="3">
        <v>30</v>
      </c>
      <c r="F128" s="76">
        <v>0</v>
      </c>
    </row>
    <row r="129" spans="1:7" x14ac:dyDescent="0.2">
      <c r="A129" s="75" t="s">
        <v>105</v>
      </c>
      <c r="B129" s="29">
        <v>3754000</v>
      </c>
      <c r="C129" s="30" t="s">
        <v>331</v>
      </c>
      <c r="D129" s="30" t="s">
        <v>40</v>
      </c>
      <c r="E129" s="3">
        <v>10</v>
      </c>
      <c r="F129" s="76">
        <v>0</v>
      </c>
    </row>
    <row r="130" spans="1:7" x14ac:dyDescent="0.2">
      <c r="A130" s="75" t="s">
        <v>106</v>
      </c>
      <c r="B130" s="29">
        <v>3754000</v>
      </c>
      <c r="C130" s="30">
        <v>90000</v>
      </c>
      <c r="D130" s="30" t="s">
        <v>40</v>
      </c>
      <c r="E130" s="3">
        <v>30</v>
      </c>
      <c r="F130" s="76">
        <v>0</v>
      </c>
    </row>
    <row r="131" spans="1:7" x14ac:dyDescent="0.2">
      <c r="A131" s="75" t="s">
        <v>107</v>
      </c>
      <c r="B131" s="38">
        <v>2559200</v>
      </c>
      <c r="C131" s="39" t="s">
        <v>331</v>
      </c>
      <c r="D131" s="39" t="s">
        <v>40</v>
      </c>
      <c r="E131" s="45">
        <v>10</v>
      </c>
      <c r="F131" s="76">
        <v>0</v>
      </c>
    </row>
    <row r="132" spans="1:7" x14ac:dyDescent="0.2">
      <c r="A132" s="75" t="s">
        <v>108</v>
      </c>
      <c r="B132" s="29">
        <v>3759000</v>
      </c>
      <c r="C132" s="30" t="s">
        <v>331</v>
      </c>
      <c r="D132" s="30" t="s">
        <v>40</v>
      </c>
      <c r="E132" s="3">
        <v>10</v>
      </c>
      <c r="F132" s="76">
        <v>0</v>
      </c>
    </row>
    <row r="133" spans="1:7" x14ac:dyDescent="0.2">
      <c r="A133" s="75" t="s">
        <v>109</v>
      </c>
      <c r="B133" s="29">
        <v>3759000</v>
      </c>
      <c r="C133" s="30">
        <v>90000</v>
      </c>
      <c r="D133" s="30" t="s">
        <v>40</v>
      </c>
      <c r="E133" s="3">
        <v>30</v>
      </c>
      <c r="F133" s="76">
        <v>0</v>
      </c>
    </row>
    <row r="134" spans="1:7" x14ac:dyDescent="0.2">
      <c r="A134" s="75"/>
      <c r="B134" s="29"/>
      <c r="C134" s="30"/>
      <c r="D134" s="30"/>
      <c r="E134" s="3"/>
      <c r="F134" s="76"/>
    </row>
    <row r="135" spans="1:7" x14ac:dyDescent="0.2">
      <c r="A135" s="75" t="s">
        <v>256</v>
      </c>
      <c r="B135" s="29">
        <v>1210010</v>
      </c>
      <c r="C135" s="30" t="s">
        <v>331</v>
      </c>
      <c r="D135" s="30" t="s">
        <v>40</v>
      </c>
      <c r="E135" s="3">
        <v>10</v>
      </c>
      <c r="F135" s="76">
        <v>0</v>
      </c>
    </row>
    <row r="136" spans="1:7" x14ac:dyDescent="0.2">
      <c r="A136" s="75" t="s">
        <v>257</v>
      </c>
      <c r="B136" s="29">
        <v>1210010</v>
      </c>
      <c r="C136" s="3">
        <v>90000</v>
      </c>
      <c r="D136" s="30" t="s">
        <v>40</v>
      </c>
      <c r="E136" s="3">
        <v>30</v>
      </c>
      <c r="F136" s="76">
        <v>0</v>
      </c>
    </row>
    <row r="137" spans="1:7" x14ac:dyDescent="0.2">
      <c r="A137" s="75"/>
      <c r="B137" s="29"/>
      <c r="C137" s="3"/>
      <c r="D137" s="30"/>
      <c r="E137" s="3"/>
      <c r="F137" s="76"/>
    </row>
    <row r="138" spans="1:7" x14ac:dyDescent="0.2">
      <c r="A138" s="75"/>
      <c r="B138" s="29"/>
      <c r="C138" s="3"/>
      <c r="D138" s="3"/>
      <c r="E138" s="3"/>
      <c r="F138" s="79"/>
    </row>
    <row r="139" spans="1:7" ht="12.75" x14ac:dyDescent="0.2">
      <c r="A139" s="71" t="s">
        <v>110</v>
      </c>
      <c r="B139" s="72"/>
      <c r="C139" s="73"/>
      <c r="D139" s="73"/>
      <c r="E139" s="73"/>
      <c r="F139" s="74">
        <f>SUM(F141+F146+F207+F211)</f>
        <v>0</v>
      </c>
    </row>
    <row r="140" spans="1:7" x14ac:dyDescent="0.2">
      <c r="A140" s="75"/>
      <c r="B140" s="29"/>
      <c r="C140" s="3"/>
      <c r="D140" s="3"/>
      <c r="E140" s="3"/>
      <c r="F140" s="76"/>
    </row>
    <row r="141" spans="1:7" x14ac:dyDescent="0.2">
      <c r="A141" s="77" t="s">
        <v>111</v>
      </c>
      <c r="B141" s="33"/>
      <c r="C141" s="34"/>
      <c r="D141" s="34"/>
      <c r="E141" s="35"/>
      <c r="F141" s="80">
        <f>SUM(F142:F144)</f>
        <v>0</v>
      </c>
    </row>
    <row r="142" spans="1:7" x14ac:dyDescent="0.2">
      <c r="A142" s="126" t="s">
        <v>278</v>
      </c>
      <c r="B142" s="87">
        <v>9925000</v>
      </c>
      <c r="C142" s="124">
        <v>90000</v>
      </c>
      <c r="D142" s="87" t="s">
        <v>40</v>
      </c>
      <c r="E142" s="87">
        <v>30</v>
      </c>
      <c r="F142" s="76">
        <v>0</v>
      </c>
    </row>
    <row r="143" spans="1:7" x14ac:dyDescent="0.2">
      <c r="A143" s="75" t="s">
        <v>279</v>
      </c>
      <c r="B143" s="87">
        <v>9989000</v>
      </c>
      <c r="C143" s="124" t="s">
        <v>332</v>
      </c>
      <c r="D143" s="87" t="s">
        <v>40</v>
      </c>
      <c r="E143" s="87">
        <v>10</v>
      </c>
      <c r="F143" s="76">
        <v>0</v>
      </c>
      <c r="G143" s="127"/>
    </row>
    <row r="144" spans="1:7" x14ac:dyDescent="0.2">
      <c r="A144" s="75" t="s">
        <v>112</v>
      </c>
      <c r="B144" s="87">
        <v>9989000</v>
      </c>
      <c r="C144" s="124" t="s">
        <v>332</v>
      </c>
      <c r="D144" s="87" t="s">
        <v>40</v>
      </c>
      <c r="E144" s="87">
        <v>10</v>
      </c>
      <c r="F144" s="76">
        <v>0</v>
      </c>
      <c r="G144" s="127"/>
    </row>
    <row r="145" spans="1:8" x14ac:dyDescent="0.2">
      <c r="A145" s="75"/>
      <c r="B145" s="29"/>
      <c r="C145" s="3"/>
      <c r="D145" s="3"/>
      <c r="E145" s="3"/>
      <c r="F145" s="76"/>
    </row>
    <row r="146" spans="1:8" x14ac:dyDescent="0.2">
      <c r="A146" s="77" t="s">
        <v>329</v>
      </c>
      <c r="B146" s="33"/>
      <c r="C146" s="34"/>
      <c r="D146" s="34"/>
      <c r="E146" s="35"/>
      <c r="F146" s="80">
        <f>SUM(F147+F175+F203+F204+F205)</f>
        <v>0</v>
      </c>
    </row>
    <row r="147" spans="1:8" x14ac:dyDescent="0.2">
      <c r="A147" s="75" t="s">
        <v>299</v>
      </c>
      <c r="B147" s="50" t="s">
        <v>41</v>
      </c>
      <c r="C147" s="39" t="s">
        <v>332</v>
      </c>
      <c r="D147" s="83" t="s">
        <v>40</v>
      </c>
      <c r="E147" s="45">
        <v>10</v>
      </c>
      <c r="F147" s="80">
        <f>SUM(F148:F173)</f>
        <v>0</v>
      </c>
    </row>
    <row r="148" spans="1:8" x14ac:dyDescent="0.2">
      <c r="A148" s="75" t="s">
        <v>364</v>
      </c>
      <c r="B148" s="50">
        <v>8261100</v>
      </c>
      <c r="C148" s="39" t="s">
        <v>331</v>
      </c>
      <c r="D148" s="83">
        <v>140</v>
      </c>
      <c r="E148" s="45">
        <v>10</v>
      </c>
      <c r="F148" s="76">
        <v>0</v>
      </c>
      <c r="G148" s="127"/>
      <c r="H148" s="127"/>
    </row>
    <row r="149" spans="1:8" x14ac:dyDescent="0.2">
      <c r="A149" s="75" t="s">
        <v>356</v>
      </c>
      <c r="B149" s="50">
        <v>8261100</v>
      </c>
      <c r="C149" s="39" t="s">
        <v>331</v>
      </c>
      <c r="D149" s="83">
        <v>121</v>
      </c>
      <c r="E149" s="45">
        <v>10</v>
      </c>
      <c r="F149" s="76">
        <v>0</v>
      </c>
    </row>
    <row r="150" spans="1:8" x14ac:dyDescent="0.2">
      <c r="A150" s="75" t="s">
        <v>374</v>
      </c>
      <c r="B150" s="50">
        <v>8261100</v>
      </c>
      <c r="C150" s="39" t="s">
        <v>331</v>
      </c>
      <c r="D150" s="83">
        <v>122</v>
      </c>
      <c r="E150" s="45">
        <v>10</v>
      </c>
      <c r="F150" s="76">
        <v>0</v>
      </c>
    </row>
    <row r="151" spans="1:8" x14ac:dyDescent="0.2">
      <c r="A151" s="75" t="s">
        <v>488</v>
      </c>
      <c r="B151" s="50">
        <v>8261100</v>
      </c>
      <c r="C151" s="39" t="s">
        <v>331</v>
      </c>
      <c r="D151" s="83">
        <v>290</v>
      </c>
      <c r="E151" s="45">
        <v>10</v>
      </c>
      <c r="F151" s="76">
        <v>0</v>
      </c>
    </row>
    <row r="152" spans="1:8" x14ac:dyDescent="0.2">
      <c r="A152" s="75" t="s">
        <v>394</v>
      </c>
      <c r="B152" s="50">
        <v>8261100</v>
      </c>
      <c r="C152" s="39" t="s">
        <v>331</v>
      </c>
      <c r="D152" s="83">
        <v>119</v>
      </c>
      <c r="E152" s="45">
        <v>10</v>
      </c>
      <c r="F152" s="76">
        <v>0</v>
      </c>
    </row>
    <row r="153" spans="1:8" x14ac:dyDescent="0.2">
      <c r="A153" s="75" t="s">
        <v>407</v>
      </c>
      <c r="B153" s="50">
        <v>8261100</v>
      </c>
      <c r="C153" s="39" t="s">
        <v>331</v>
      </c>
      <c r="D153" s="83">
        <v>240</v>
      </c>
      <c r="E153" s="45">
        <v>10</v>
      </c>
      <c r="F153" s="76">
        <v>0</v>
      </c>
    </row>
    <row r="154" spans="1:8" x14ac:dyDescent="0.2">
      <c r="A154" s="75" t="s">
        <v>421</v>
      </c>
      <c r="B154" s="50">
        <v>8261100</v>
      </c>
      <c r="C154" s="39" t="s">
        <v>331</v>
      </c>
      <c r="D154" s="83">
        <v>700</v>
      </c>
      <c r="E154" s="45">
        <v>10</v>
      </c>
      <c r="F154" s="76">
        <v>0</v>
      </c>
    </row>
    <row r="155" spans="1:8" x14ac:dyDescent="0.2">
      <c r="A155" s="75" t="s">
        <v>476</v>
      </c>
      <c r="B155" s="50">
        <v>8261100</v>
      </c>
      <c r="C155" s="39" t="s">
        <v>331</v>
      </c>
      <c r="D155" s="83">
        <v>700</v>
      </c>
      <c r="E155" s="45">
        <v>10</v>
      </c>
      <c r="F155" s="76">
        <v>0</v>
      </c>
    </row>
    <row r="156" spans="1:8" x14ac:dyDescent="0.2">
      <c r="A156" s="75" t="s">
        <v>467</v>
      </c>
      <c r="B156" s="50">
        <v>8261100</v>
      </c>
      <c r="C156" s="39" t="s">
        <v>331</v>
      </c>
      <c r="D156" s="83">
        <v>700</v>
      </c>
      <c r="E156" s="45">
        <v>10</v>
      </c>
      <c r="F156" s="76">
        <v>0</v>
      </c>
    </row>
    <row r="157" spans="1:8" x14ac:dyDescent="0.2">
      <c r="A157" s="75" t="s">
        <v>460</v>
      </c>
      <c r="B157" s="50">
        <v>8261100</v>
      </c>
      <c r="C157" s="39" t="s">
        <v>331</v>
      </c>
      <c r="D157" s="83">
        <v>700</v>
      </c>
      <c r="E157" s="45">
        <v>10</v>
      </c>
      <c r="F157" s="76">
        <v>0</v>
      </c>
    </row>
    <row r="158" spans="1:8" x14ac:dyDescent="0.2">
      <c r="A158" s="75" t="s">
        <v>451</v>
      </c>
      <c r="B158" s="50">
        <v>8261100</v>
      </c>
      <c r="C158" s="39" t="s">
        <v>331</v>
      </c>
      <c r="D158" s="83">
        <v>700</v>
      </c>
      <c r="E158" s="45">
        <v>10</v>
      </c>
      <c r="F158" s="76">
        <v>0</v>
      </c>
    </row>
    <row r="159" spans="1:8" x14ac:dyDescent="0.2">
      <c r="A159" s="75" t="s">
        <v>502</v>
      </c>
      <c r="B159" s="50">
        <v>8261100</v>
      </c>
      <c r="C159" s="39" t="s">
        <v>331</v>
      </c>
      <c r="D159" s="83">
        <v>990</v>
      </c>
      <c r="E159" s="45">
        <v>10</v>
      </c>
      <c r="F159" s="76">
        <v>0</v>
      </c>
    </row>
    <row r="160" spans="1:8" x14ac:dyDescent="0.2">
      <c r="A160" s="75" t="s">
        <v>297</v>
      </c>
      <c r="B160" s="50">
        <v>8261100</v>
      </c>
      <c r="C160" s="39" t="s">
        <v>331</v>
      </c>
      <c r="D160" s="83">
        <v>990</v>
      </c>
      <c r="E160" s="45">
        <v>10</v>
      </c>
      <c r="F160" s="76">
        <v>0</v>
      </c>
    </row>
    <row r="161" spans="1:9" x14ac:dyDescent="0.2">
      <c r="A161" s="75" t="s">
        <v>365</v>
      </c>
      <c r="B161" s="50">
        <v>8261100</v>
      </c>
      <c r="C161" s="39">
        <v>90000</v>
      </c>
      <c r="D161" s="83">
        <v>140</v>
      </c>
      <c r="E161" s="45">
        <v>30</v>
      </c>
      <c r="F161" s="76">
        <v>0</v>
      </c>
    </row>
    <row r="162" spans="1:9" x14ac:dyDescent="0.2">
      <c r="A162" s="75" t="s">
        <v>357</v>
      </c>
      <c r="B162" s="50">
        <v>8261100</v>
      </c>
      <c r="C162" s="39">
        <v>90000</v>
      </c>
      <c r="D162" s="83">
        <v>121</v>
      </c>
      <c r="E162" s="45">
        <v>30</v>
      </c>
      <c r="F162" s="76">
        <v>0</v>
      </c>
    </row>
    <row r="163" spans="1:9" x14ac:dyDescent="0.2">
      <c r="A163" s="75" t="s">
        <v>375</v>
      </c>
      <c r="B163" s="50">
        <v>8261100</v>
      </c>
      <c r="C163" s="39">
        <v>90000</v>
      </c>
      <c r="D163" s="83">
        <v>122</v>
      </c>
      <c r="E163" s="45">
        <v>30</v>
      </c>
      <c r="F163" s="76">
        <v>0</v>
      </c>
    </row>
    <row r="164" spans="1:9" x14ac:dyDescent="0.2">
      <c r="A164" s="75" t="s">
        <v>489</v>
      </c>
      <c r="B164" s="50">
        <v>8261100</v>
      </c>
      <c r="C164" s="39">
        <v>90000</v>
      </c>
      <c r="D164" s="83">
        <v>290</v>
      </c>
      <c r="E164" s="45">
        <v>30</v>
      </c>
      <c r="F164" s="76">
        <v>0</v>
      </c>
    </row>
    <row r="165" spans="1:9" x14ac:dyDescent="0.2">
      <c r="A165" s="75" t="s">
        <v>395</v>
      </c>
      <c r="B165" s="50">
        <v>8261100</v>
      </c>
      <c r="C165" s="39">
        <v>90000</v>
      </c>
      <c r="D165" s="83">
        <v>119</v>
      </c>
      <c r="E165" s="45">
        <v>30</v>
      </c>
      <c r="F165" s="76">
        <v>0</v>
      </c>
    </row>
    <row r="166" spans="1:9" x14ac:dyDescent="0.2">
      <c r="A166" s="75" t="s">
        <v>408</v>
      </c>
      <c r="B166" s="50">
        <v>8261100</v>
      </c>
      <c r="C166" s="39">
        <v>90000</v>
      </c>
      <c r="D166" s="83">
        <v>240</v>
      </c>
      <c r="E166" s="45">
        <v>30</v>
      </c>
      <c r="F166" s="76">
        <v>0</v>
      </c>
    </row>
    <row r="167" spans="1:9" x14ac:dyDescent="0.2">
      <c r="A167" s="75" t="s">
        <v>422</v>
      </c>
      <c r="B167" s="50">
        <v>8261100</v>
      </c>
      <c r="C167" s="39">
        <v>90000</v>
      </c>
      <c r="D167" s="83">
        <v>700</v>
      </c>
      <c r="E167" s="45">
        <v>30</v>
      </c>
      <c r="F167" s="76">
        <v>0</v>
      </c>
    </row>
    <row r="168" spans="1:9" x14ac:dyDescent="0.2">
      <c r="A168" s="75" t="s">
        <v>477</v>
      </c>
      <c r="B168" s="50">
        <v>8261100</v>
      </c>
      <c r="C168" s="39">
        <v>90000</v>
      </c>
      <c r="D168" s="83">
        <v>700</v>
      </c>
      <c r="E168" s="45">
        <v>30</v>
      </c>
      <c r="F168" s="76">
        <v>0</v>
      </c>
    </row>
    <row r="169" spans="1:9" x14ac:dyDescent="0.2">
      <c r="A169" s="75" t="s">
        <v>466</v>
      </c>
      <c r="B169" s="50">
        <v>8261100</v>
      </c>
      <c r="C169" s="39">
        <v>90000</v>
      </c>
      <c r="D169" s="83">
        <v>700</v>
      </c>
      <c r="E169" s="45">
        <v>30</v>
      </c>
      <c r="F169" s="76">
        <v>0</v>
      </c>
    </row>
    <row r="170" spans="1:9" x14ac:dyDescent="0.2">
      <c r="A170" s="75" t="s">
        <v>461</v>
      </c>
      <c r="B170" s="50">
        <v>8261100</v>
      </c>
      <c r="C170" s="39">
        <v>90000</v>
      </c>
      <c r="D170" s="83">
        <v>700</v>
      </c>
      <c r="E170" s="45">
        <v>30</v>
      </c>
      <c r="F170" s="76">
        <v>0</v>
      </c>
    </row>
    <row r="171" spans="1:9" x14ac:dyDescent="0.2">
      <c r="A171" s="75" t="s">
        <v>450</v>
      </c>
      <c r="B171" s="50">
        <v>8261100</v>
      </c>
      <c r="C171" s="39">
        <v>90000</v>
      </c>
      <c r="D171" s="83">
        <v>700</v>
      </c>
      <c r="E171" s="45">
        <v>30</v>
      </c>
      <c r="F171" s="76">
        <v>0</v>
      </c>
    </row>
    <row r="172" spans="1:9" x14ac:dyDescent="0.2">
      <c r="A172" s="75" t="s">
        <v>501</v>
      </c>
      <c r="B172" s="50">
        <v>8261100</v>
      </c>
      <c r="C172" s="39">
        <v>90000</v>
      </c>
      <c r="D172" s="83">
        <v>990</v>
      </c>
      <c r="E172" s="45">
        <v>30</v>
      </c>
      <c r="F172" s="76">
        <v>0</v>
      </c>
    </row>
    <row r="173" spans="1:9" x14ac:dyDescent="0.2">
      <c r="A173" s="75" t="s">
        <v>300</v>
      </c>
      <c r="B173" s="50">
        <v>8261100</v>
      </c>
      <c r="C173" s="39">
        <v>90000</v>
      </c>
      <c r="D173" s="83">
        <v>990</v>
      </c>
      <c r="E173" s="45">
        <v>30</v>
      </c>
      <c r="F173" s="76">
        <v>0</v>
      </c>
    </row>
    <row r="175" spans="1:9" x14ac:dyDescent="0.2">
      <c r="A175" s="75" t="s">
        <v>302</v>
      </c>
      <c r="B175" s="50" t="s">
        <v>41</v>
      </c>
      <c r="C175" s="39" t="s">
        <v>332</v>
      </c>
      <c r="D175" s="83" t="s">
        <v>40</v>
      </c>
      <c r="E175" s="45">
        <v>10</v>
      </c>
      <c r="F175" s="80">
        <f>SUM(F176:F201)</f>
        <v>0</v>
      </c>
      <c r="G175" s="127"/>
      <c r="H175" s="127"/>
      <c r="I175" s="127"/>
    </row>
    <row r="176" spans="1:9" x14ac:dyDescent="0.2">
      <c r="A176" s="75" t="s">
        <v>366</v>
      </c>
      <c r="B176" s="50">
        <v>8271100</v>
      </c>
      <c r="C176" s="39" t="s">
        <v>331</v>
      </c>
      <c r="D176" s="83">
        <v>140</v>
      </c>
      <c r="E176" s="45">
        <v>10</v>
      </c>
      <c r="F176" s="76">
        <v>0</v>
      </c>
    </row>
    <row r="177" spans="1:6" x14ac:dyDescent="0.2">
      <c r="A177" s="75" t="s">
        <v>358</v>
      </c>
      <c r="B177" s="50">
        <v>8271100</v>
      </c>
      <c r="C177" s="39" t="s">
        <v>331</v>
      </c>
      <c r="D177" s="83">
        <v>121</v>
      </c>
      <c r="E177" s="45">
        <v>10</v>
      </c>
      <c r="F177" s="76">
        <v>0</v>
      </c>
    </row>
    <row r="178" spans="1:6" x14ac:dyDescent="0.2">
      <c r="A178" s="75" t="s">
        <v>376</v>
      </c>
      <c r="B178" s="50">
        <v>8271100</v>
      </c>
      <c r="C178" s="39" t="s">
        <v>331</v>
      </c>
      <c r="D178" s="83">
        <v>122</v>
      </c>
      <c r="E178" s="45">
        <v>10</v>
      </c>
      <c r="F178" s="76">
        <v>0</v>
      </c>
    </row>
    <row r="179" spans="1:6" x14ac:dyDescent="0.2">
      <c r="A179" s="75" t="s">
        <v>490</v>
      </c>
      <c r="B179" s="50">
        <v>8271100</v>
      </c>
      <c r="C179" s="39" t="s">
        <v>331</v>
      </c>
      <c r="D179" s="83">
        <v>290</v>
      </c>
      <c r="E179" s="45">
        <v>10</v>
      </c>
      <c r="F179" s="76">
        <v>0</v>
      </c>
    </row>
    <row r="180" spans="1:6" x14ac:dyDescent="0.2">
      <c r="A180" s="75" t="s">
        <v>396</v>
      </c>
      <c r="B180" s="50">
        <v>8271100</v>
      </c>
      <c r="C180" s="39" t="s">
        <v>331</v>
      </c>
      <c r="D180" s="83">
        <v>119</v>
      </c>
      <c r="E180" s="45">
        <v>10</v>
      </c>
      <c r="F180" s="76">
        <v>0</v>
      </c>
    </row>
    <row r="181" spans="1:6" x14ac:dyDescent="0.2">
      <c r="A181" s="75" t="s">
        <v>409</v>
      </c>
      <c r="B181" s="50">
        <v>8271100</v>
      </c>
      <c r="C181" s="39" t="s">
        <v>331</v>
      </c>
      <c r="D181" s="83">
        <v>240</v>
      </c>
      <c r="E181" s="45">
        <v>10</v>
      </c>
      <c r="F181" s="76">
        <v>0</v>
      </c>
    </row>
    <row r="182" spans="1:6" x14ac:dyDescent="0.2">
      <c r="A182" s="75" t="s">
        <v>423</v>
      </c>
      <c r="B182" s="50">
        <v>8271100</v>
      </c>
      <c r="C182" s="39" t="s">
        <v>331</v>
      </c>
      <c r="D182" s="83">
        <v>700</v>
      </c>
      <c r="E182" s="45">
        <v>10</v>
      </c>
      <c r="F182" s="76">
        <v>0</v>
      </c>
    </row>
    <row r="183" spans="1:6" x14ac:dyDescent="0.2">
      <c r="A183" s="75" t="s">
        <v>478</v>
      </c>
      <c r="B183" s="50">
        <v>8271100</v>
      </c>
      <c r="C183" s="39" t="s">
        <v>331</v>
      </c>
      <c r="D183" s="83">
        <v>700</v>
      </c>
      <c r="E183" s="45">
        <v>10</v>
      </c>
      <c r="F183" s="76">
        <v>0</v>
      </c>
    </row>
    <row r="184" spans="1:6" x14ac:dyDescent="0.2">
      <c r="A184" s="75" t="s">
        <v>465</v>
      </c>
      <c r="B184" s="50">
        <v>8271100</v>
      </c>
      <c r="C184" s="39" t="s">
        <v>331</v>
      </c>
      <c r="D184" s="83">
        <v>700</v>
      </c>
      <c r="E184" s="45">
        <v>10</v>
      </c>
      <c r="F184" s="76">
        <v>0</v>
      </c>
    </row>
    <row r="185" spans="1:6" x14ac:dyDescent="0.2">
      <c r="A185" s="75" t="s">
        <v>462</v>
      </c>
      <c r="B185" s="50">
        <v>8271100</v>
      </c>
      <c r="C185" s="39" t="s">
        <v>331</v>
      </c>
      <c r="D185" s="83">
        <v>700</v>
      </c>
      <c r="E185" s="45">
        <v>10</v>
      </c>
      <c r="F185" s="76">
        <v>0</v>
      </c>
    </row>
    <row r="186" spans="1:6" x14ac:dyDescent="0.2">
      <c r="A186" s="75" t="s">
        <v>449</v>
      </c>
      <c r="B186" s="50">
        <v>8271100</v>
      </c>
      <c r="C186" s="39" t="s">
        <v>331</v>
      </c>
      <c r="D186" s="83">
        <v>700</v>
      </c>
      <c r="E186" s="45">
        <v>10</v>
      </c>
      <c r="F186" s="76">
        <v>0</v>
      </c>
    </row>
    <row r="187" spans="1:6" x14ac:dyDescent="0.2">
      <c r="A187" s="75" t="s">
        <v>500</v>
      </c>
      <c r="B187" s="50">
        <v>8271100</v>
      </c>
      <c r="C187" s="39" t="s">
        <v>331</v>
      </c>
      <c r="D187" s="83">
        <v>990</v>
      </c>
      <c r="E187" s="45">
        <v>10</v>
      </c>
      <c r="F187" s="76">
        <v>0</v>
      </c>
    </row>
    <row r="188" spans="1:6" x14ac:dyDescent="0.2">
      <c r="A188" s="75" t="s">
        <v>298</v>
      </c>
      <c r="B188" s="50">
        <v>8271100</v>
      </c>
      <c r="C188" s="39" t="s">
        <v>331</v>
      </c>
      <c r="D188" s="83">
        <v>990</v>
      </c>
      <c r="E188" s="45">
        <v>10</v>
      </c>
      <c r="F188" s="76">
        <v>0</v>
      </c>
    </row>
    <row r="189" spans="1:6" x14ac:dyDescent="0.2">
      <c r="A189" s="75" t="s">
        <v>367</v>
      </c>
      <c r="B189" s="50">
        <v>8271100</v>
      </c>
      <c r="C189" s="39">
        <v>90000</v>
      </c>
      <c r="D189" s="83">
        <v>140</v>
      </c>
      <c r="E189" s="45">
        <v>30</v>
      </c>
      <c r="F189" s="76">
        <v>0</v>
      </c>
    </row>
    <row r="190" spans="1:6" x14ac:dyDescent="0.2">
      <c r="A190" s="75" t="s">
        <v>359</v>
      </c>
      <c r="B190" s="50">
        <v>8271100</v>
      </c>
      <c r="C190" s="39">
        <v>90000</v>
      </c>
      <c r="D190" s="83">
        <v>121</v>
      </c>
      <c r="E190" s="45">
        <v>30</v>
      </c>
      <c r="F190" s="76">
        <v>0</v>
      </c>
    </row>
    <row r="191" spans="1:6" x14ac:dyDescent="0.2">
      <c r="A191" s="75" t="s">
        <v>377</v>
      </c>
      <c r="B191" s="50">
        <v>8271100</v>
      </c>
      <c r="C191" s="39">
        <v>90000</v>
      </c>
      <c r="D191" s="83">
        <v>122</v>
      </c>
      <c r="E191" s="45">
        <v>30</v>
      </c>
      <c r="F191" s="76">
        <v>0</v>
      </c>
    </row>
    <row r="192" spans="1:6" x14ac:dyDescent="0.2">
      <c r="A192" s="75" t="s">
        <v>491</v>
      </c>
      <c r="B192" s="50">
        <v>8271100</v>
      </c>
      <c r="C192" s="39">
        <v>90000</v>
      </c>
      <c r="D192" s="83">
        <v>290</v>
      </c>
      <c r="E192" s="45">
        <v>30</v>
      </c>
      <c r="F192" s="76">
        <v>0</v>
      </c>
    </row>
    <row r="193" spans="1:6" x14ac:dyDescent="0.2">
      <c r="A193" s="75" t="s">
        <v>397</v>
      </c>
      <c r="B193" s="50">
        <v>8271100</v>
      </c>
      <c r="C193" s="39">
        <v>90000</v>
      </c>
      <c r="D193" s="83">
        <v>119</v>
      </c>
      <c r="E193" s="45">
        <v>30</v>
      </c>
      <c r="F193" s="76">
        <v>0</v>
      </c>
    </row>
    <row r="194" spans="1:6" x14ac:dyDescent="0.2">
      <c r="A194" s="75" t="s">
        <v>410</v>
      </c>
      <c r="B194" s="50">
        <v>8271100</v>
      </c>
      <c r="C194" s="39">
        <v>90000</v>
      </c>
      <c r="D194" s="83">
        <v>240</v>
      </c>
      <c r="E194" s="45">
        <v>30</v>
      </c>
      <c r="F194" s="76">
        <v>0</v>
      </c>
    </row>
    <row r="195" spans="1:6" x14ac:dyDescent="0.2">
      <c r="A195" s="75" t="s">
        <v>424</v>
      </c>
      <c r="B195" s="50">
        <v>8271100</v>
      </c>
      <c r="C195" s="39">
        <v>90000</v>
      </c>
      <c r="D195" s="83">
        <v>700</v>
      </c>
      <c r="E195" s="45">
        <v>30</v>
      </c>
      <c r="F195" s="76">
        <v>0</v>
      </c>
    </row>
    <row r="196" spans="1:6" x14ac:dyDescent="0.2">
      <c r="A196" s="75" t="s">
        <v>479</v>
      </c>
      <c r="B196" s="50">
        <v>8271100</v>
      </c>
      <c r="C196" s="39">
        <v>90000</v>
      </c>
      <c r="D196" s="83">
        <v>700</v>
      </c>
      <c r="E196" s="45">
        <v>30</v>
      </c>
      <c r="F196" s="76">
        <v>0</v>
      </c>
    </row>
    <row r="197" spans="1:6" x14ac:dyDescent="0.2">
      <c r="A197" s="75" t="s">
        <v>464</v>
      </c>
      <c r="B197" s="50">
        <v>8271100</v>
      </c>
      <c r="C197" s="39">
        <v>90000</v>
      </c>
      <c r="D197" s="83">
        <v>700</v>
      </c>
      <c r="E197" s="45">
        <v>30</v>
      </c>
      <c r="F197" s="76">
        <v>0</v>
      </c>
    </row>
    <row r="198" spans="1:6" x14ac:dyDescent="0.2">
      <c r="A198" s="75" t="s">
        <v>463</v>
      </c>
      <c r="B198" s="50">
        <v>8271100</v>
      </c>
      <c r="C198" s="39">
        <v>90000</v>
      </c>
      <c r="D198" s="83">
        <v>700</v>
      </c>
      <c r="E198" s="45">
        <v>30</v>
      </c>
      <c r="F198" s="76">
        <v>0</v>
      </c>
    </row>
    <row r="199" spans="1:6" x14ac:dyDescent="0.2">
      <c r="A199" s="75" t="s">
        <v>448</v>
      </c>
      <c r="B199" s="50">
        <v>8271100</v>
      </c>
      <c r="C199" s="39">
        <v>90000</v>
      </c>
      <c r="D199" s="83">
        <v>700</v>
      </c>
      <c r="E199" s="45">
        <v>30</v>
      </c>
      <c r="F199" s="76">
        <v>0</v>
      </c>
    </row>
    <row r="200" spans="1:6" x14ac:dyDescent="0.2">
      <c r="A200" s="75" t="s">
        <v>499</v>
      </c>
      <c r="B200" s="50">
        <v>8271100</v>
      </c>
      <c r="C200" s="39">
        <v>90000</v>
      </c>
      <c r="D200" s="83">
        <v>990</v>
      </c>
      <c r="E200" s="45">
        <v>30</v>
      </c>
      <c r="F200" s="76">
        <v>0</v>
      </c>
    </row>
    <row r="201" spans="1:6" x14ac:dyDescent="0.2">
      <c r="A201" s="75" t="s">
        <v>301</v>
      </c>
      <c r="B201" s="50">
        <v>8271100</v>
      </c>
      <c r="C201" s="39">
        <v>90000</v>
      </c>
      <c r="D201" s="83">
        <v>990</v>
      </c>
      <c r="E201" s="45">
        <v>30</v>
      </c>
      <c r="F201" s="76">
        <v>0</v>
      </c>
    </row>
    <row r="203" spans="1:6" x14ac:dyDescent="0.2">
      <c r="A203" s="75" t="s">
        <v>274</v>
      </c>
      <c r="B203" s="50">
        <v>8281100</v>
      </c>
      <c r="C203" s="39" t="s">
        <v>331</v>
      </c>
      <c r="D203" s="83" t="s">
        <v>40</v>
      </c>
      <c r="E203" s="45">
        <v>10</v>
      </c>
      <c r="F203" s="76">
        <v>0</v>
      </c>
    </row>
    <row r="204" spans="1:6" x14ac:dyDescent="0.2">
      <c r="A204" s="75" t="s">
        <v>330</v>
      </c>
      <c r="B204" s="50">
        <v>8281100</v>
      </c>
      <c r="C204" s="39">
        <v>90000</v>
      </c>
      <c r="D204" s="83" t="s">
        <v>40</v>
      </c>
      <c r="E204" s="45">
        <v>30</v>
      </c>
      <c r="F204" s="76">
        <v>0</v>
      </c>
    </row>
    <row r="205" spans="1:6" x14ac:dyDescent="0.2">
      <c r="A205" s="75" t="s">
        <v>113</v>
      </c>
      <c r="B205" s="29">
        <v>8391100</v>
      </c>
      <c r="C205" s="30" t="s">
        <v>331</v>
      </c>
      <c r="D205" s="30" t="s">
        <v>40</v>
      </c>
      <c r="E205" s="3">
        <v>10</v>
      </c>
      <c r="F205" s="76">
        <v>0</v>
      </c>
    </row>
    <row r="206" spans="1:6" x14ac:dyDescent="0.2">
      <c r="A206" s="75"/>
      <c r="B206" s="29"/>
      <c r="C206" s="3"/>
      <c r="D206" s="3"/>
      <c r="E206" s="3"/>
      <c r="F206" s="76"/>
    </row>
    <row r="207" spans="1:6" x14ac:dyDescent="0.2">
      <c r="A207" s="77" t="s">
        <v>114</v>
      </c>
      <c r="B207" s="33"/>
      <c r="C207" s="34"/>
      <c r="D207" s="34"/>
      <c r="E207" s="35"/>
      <c r="F207" s="80">
        <f>SUM(F208:F209)</f>
        <v>0</v>
      </c>
    </row>
    <row r="208" spans="1:6" x14ac:dyDescent="0.2">
      <c r="A208" s="75" t="s">
        <v>115</v>
      </c>
      <c r="B208" s="50">
        <v>7901100</v>
      </c>
      <c r="C208" s="39" t="s">
        <v>331</v>
      </c>
      <c r="D208" s="39" t="s">
        <v>40</v>
      </c>
      <c r="E208" s="45">
        <v>10</v>
      </c>
      <c r="F208" s="76">
        <v>0</v>
      </c>
    </row>
    <row r="209" spans="1:10" x14ac:dyDescent="0.2">
      <c r="A209" s="75" t="s">
        <v>116</v>
      </c>
      <c r="B209" s="50">
        <v>7779000</v>
      </c>
      <c r="C209" s="39" t="s">
        <v>332</v>
      </c>
      <c r="D209" s="83" t="s">
        <v>40</v>
      </c>
      <c r="E209" s="39">
        <v>10</v>
      </c>
      <c r="F209" s="76">
        <v>0</v>
      </c>
    </row>
    <row r="210" spans="1:10" x14ac:dyDescent="0.2">
      <c r="A210" s="75"/>
      <c r="B210" s="29"/>
      <c r="C210" s="3"/>
      <c r="D210" s="3"/>
      <c r="E210" s="3"/>
      <c r="F210" s="76"/>
    </row>
    <row r="211" spans="1:10" x14ac:dyDescent="0.2">
      <c r="A211" s="77" t="s">
        <v>117</v>
      </c>
      <c r="B211" s="33"/>
      <c r="C211" s="34"/>
      <c r="D211" s="34"/>
      <c r="E211" s="35"/>
      <c r="F211" s="80">
        <f>SUM(F212:F220)</f>
        <v>0</v>
      </c>
    </row>
    <row r="212" spans="1:10" x14ac:dyDescent="0.2">
      <c r="A212" s="75" t="s">
        <v>303</v>
      </c>
      <c r="B212" s="84">
        <v>7629000</v>
      </c>
      <c r="C212" s="39" t="s">
        <v>331</v>
      </c>
      <c r="D212" s="39" t="s">
        <v>40</v>
      </c>
      <c r="E212" s="45">
        <v>10</v>
      </c>
      <c r="F212" s="76">
        <v>0</v>
      </c>
      <c r="G212" s="127"/>
      <c r="H212" s="127"/>
    </row>
    <row r="213" spans="1:10" x14ac:dyDescent="0.2">
      <c r="A213" s="75" t="s">
        <v>304</v>
      </c>
      <c r="B213" s="84">
        <v>7629000</v>
      </c>
      <c r="C213" s="39">
        <v>90000</v>
      </c>
      <c r="D213" s="39" t="s">
        <v>40</v>
      </c>
      <c r="E213" s="45">
        <v>30</v>
      </c>
      <c r="F213" s="76">
        <v>0</v>
      </c>
    </row>
    <row r="214" spans="1:10" x14ac:dyDescent="0.2">
      <c r="A214" s="75" t="s">
        <v>118</v>
      </c>
      <c r="B214" s="38">
        <v>7753000</v>
      </c>
      <c r="C214" s="39" t="s">
        <v>331</v>
      </c>
      <c r="D214" s="39" t="s">
        <v>40</v>
      </c>
      <c r="E214" s="45">
        <v>10</v>
      </c>
      <c r="F214" s="76">
        <v>0</v>
      </c>
    </row>
    <row r="215" spans="1:10" x14ac:dyDescent="0.2">
      <c r="A215" s="75" t="s">
        <v>119</v>
      </c>
      <c r="B215" s="38">
        <v>7753000</v>
      </c>
      <c r="C215" s="39">
        <v>90000</v>
      </c>
      <c r="D215" s="39" t="s">
        <v>40</v>
      </c>
      <c r="E215" s="45">
        <v>30</v>
      </c>
      <c r="F215" s="76">
        <v>0</v>
      </c>
    </row>
    <row r="216" spans="1:10" x14ac:dyDescent="0.2">
      <c r="A216" s="75" t="s">
        <v>120</v>
      </c>
      <c r="B216" s="50" t="s">
        <v>121</v>
      </c>
      <c r="C216" s="39" t="s">
        <v>331</v>
      </c>
      <c r="D216" s="39" t="s">
        <v>40</v>
      </c>
      <c r="E216" s="45">
        <v>10</v>
      </c>
      <c r="F216" s="76">
        <v>0</v>
      </c>
    </row>
    <row r="217" spans="1:10" x14ac:dyDescent="0.2">
      <c r="A217" s="75" t="s">
        <v>122</v>
      </c>
      <c r="B217" s="50" t="s">
        <v>121</v>
      </c>
      <c r="C217" s="39">
        <v>90000</v>
      </c>
      <c r="D217" s="39" t="s">
        <v>40</v>
      </c>
      <c r="E217" s="45">
        <v>30</v>
      </c>
      <c r="F217" s="76">
        <v>0</v>
      </c>
    </row>
    <row r="218" spans="1:10" x14ac:dyDescent="0.2">
      <c r="A218" s="75" t="s">
        <v>123</v>
      </c>
      <c r="B218" s="38">
        <v>7730000</v>
      </c>
      <c r="C218" s="39" t="s">
        <v>331</v>
      </c>
      <c r="D218" s="39" t="s">
        <v>40</v>
      </c>
      <c r="E218" s="45">
        <v>10</v>
      </c>
      <c r="F218" s="76">
        <v>0</v>
      </c>
    </row>
    <row r="219" spans="1:10" x14ac:dyDescent="0.2">
      <c r="A219" s="75" t="s">
        <v>124</v>
      </c>
      <c r="B219" s="29">
        <v>7759000</v>
      </c>
      <c r="C219" s="30" t="s">
        <v>331</v>
      </c>
      <c r="D219" s="30" t="s">
        <v>40</v>
      </c>
      <c r="E219" s="3">
        <v>10</v>
      </c>
      <c r="F219" s="76">
        <v>0</v>
      </c>
    </row>
    <row r="220" spans="1:10" x14ac:dyDescent="0.2">
      <c r="A220" s="75" t="s">
        <v>125</v>
      </c>
      <c r="B220" s="29">
        <v>7759000</v>
      </c>
      <c r="C220" s="30">
        <v>90000</v>
      </c>
      <c r="D220" s="30" t="s">
        <v>40</v>
      </c>
      <c r="E220" s="3">
        <v>30</v>
      </c>
      <c r="F220" s="76">
        <v>0</v>
      </c>
    </row>
    <row r="221" spans="1:10" x14ac:dyDescent="0.2">
      <c r="A221" s="75"/>
      <c r="B221" s="29"/>
      <c r="C221" s="3"/>
      <c r="D221" s="3"/>
      <c r="E221" s="3"/>
      <c r="F221" s="76"/>
      <c r="H221" s="140"/>
      <c r="I221" s="139"/>
      <c r="J221" s="34"/>
    </row>
    <row r="222" spans="1:10" x14ac:dyDescent="0.2">
      <c r="A222" s="85"/>
      <c r="B222" s="86"/>
      <c r="C222" s="86"/>
      <c r="D222" s="87"/>
      <c r="E222" s="87"/>
      <c r="F222" s="88"/>
      <c r="H222" s="98"/>
      <c r="I222" s="138"/>
      <c r="J222" s="30"/>
    </row>
    <row r="223" spans="1:10" x14ac:dyDescent="0.2">
      <c r="A223" s="89"/>
      <c r="B223" s="90" t="s">
        <v>126</v>
      </c>
      <c r="C223" s="91"/>
      <c r="D223" s="87"/>
      <c r="E223" s="87"/>
      <c r="F223" s="92"/>
      <c r="H223" s="98"/>
      <c r="I223" s="138"/>
      <c r="J223" s="30"/>
    </row>
    <row r="224" spans="1:10" x14ac:dyDescent="0.2">
      <c r="A224" s="89"/>
      <c r="B224" s="93" t="s">
        <v>127</v>
      </c>
      <c r="C224" s="91"/>
      <c r="D224" s="87"/>
      <c r="E224" s="87"/>
      <c r="F224" s="94">
        <f>SUM(F12)</f>
        <v>0</v>
      </c>
      <c r="H224" s="81"/>
      <c r="I224" s="138"/>
      <c r="J224" s="30"/>
    </row>
    <row r="225" spans="1:10" x14ac:dyDescent="0.2">
      <c r="A225" s="89"/>
      <c r="B225" s="93" t="s">
        <v>128</v>
      </c>
      <c r="C225" s="91"/>
      <c r="D225" s="87"/>
      <c r="E225" s="87"/>
      <c r="F225" s="94">
        <f>SUM(F139)</f>
        <v>0</v>
      </c>
      <c r="H225" s="81"/>
      <c r="I225" s="87"/>
      <c r="J225" s="39"/>
    </row>
    <row r="226" spans="1:10" x14ac:dyDescent="0.2">
      <c r="A226" s="89"/>
      <c r="B226" s="93" t="s">
        <v>129</v>
      </c>
      <c r="C226" s="91"/>
      <c r="D226" s="87"/>
      <c r="E226" s="87"/>
      <c r="F226" s="94">
        <f>F224-F225</f>
        <v>0</v>
      </c>
      <c r="H226" s="81"/>
      <c r="I226" s="138"/>
      <c r="J226" s="30"/>
    </row>
    <row r="227" spans="1:10" x14ac:dyDescent="0.2">
      <c r="A227" s="95"/>
      <c r="B227" s="96"/>
      <c r="C227" s="96"/>
      <c r="D227" s="87"/>
      <c r="E227" s="87"/>
      <c r="F227" s="97"/>
      <c r="H227" s="81"/>
      <c r="I227" s="87"/>
      <c r="J227" s="39"/>
    </row>
    <row r="228" spans="1:10" x14ac:dyDescent="0.2">
      <c r="H228" s="81"/>
      <c r="I228" s="138"/>
      <c r="J228" s="30"/>
    </row>
    <row r="229" spans="1:10" x14ac:dyDescent="0.2">
      <c r="H229" s="81"/>
      <c r="I229" s="138"/>
      <c r="J229" s="30"/>
    </row>
    <row r="230" spans="1:10" x14ac:dyDescent="0.2">
      <c r="H230" s="81"/>
      <c r="I230" s="87"/>
      <c r="J230" s="39"/>
    </row>
    <row r="231" spans="1:10" x14ac:dyDescent="0.2">
      <c r="H231" s="81"/>
      <c r="I231" s="87"/>
      <c r="J231" s="39"/>
    </row>
    <row r="232" spans="1:10" x14ac:dyDescent="0.2">
      <c r="H232" s="81"/>
      <c r="I232" s="87"/>
      <c r="J232" s="39"/>
    </row>
    <row r="233" spans="1:10" x14ac:dyDescent="0.2">
      <c r="H233" s="81"/>
      <c r="I233" s="87"/>
      <c r="J233" s="39"/>
    </row>
  </sheetData>
  <mergeCells count="1">
    <mergeCell ref="A66:B66"/>
  </mergeCells>
  <phoneticPr fontId="0" type="noConversion"/>
  <pageMargins left="0.75" right="0.75" top="1" bottom="1" header="0.5" footer="0.5"/>
  <pageSetup paperSize="9" scale="92" fitToHeight="3" orientation="portrait" verticalDpi="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64"/>
  <sheetViews>
    <sheetView workbookViewId="0">
      <pane xSplit="2" ySplit="12" topLeftCell="C22" activePane="bottomRight" state="frozen"/>
      <selection pane="topRight" activeCell="C1" sqref="C1"/>
      <selection pane="bottomLeft" activeCell="A13" sqref="A13"/>
      <selection pane="bottomRight" activeCell="F55" sqref="F55"/>
    </sheetView>
  </sheetViews>
  <sheetFormatPr baseColWidth="10" defaultColWidth="12" defaultRowHeight="11.25" x14ac:dyDescent="0.2"/>
  <cols>
    <col min="1" max="1" width="33" customWidth="1"/>
    <col min="3" max="3" width="10.83203125" customWidth="1"/>
    <col min="6" max="6" width="20" bestFit="1" customWidth="1"/>
    <col min="7" max="8" width="13" customWidth="1"/>
    <col min="9" max="9" width="16.5" customWidth="1"/>
    <col min="10" max="10" width="9.6640625" customWidth="1"/>
    <col min="14" max="14" width="14.83203125" customWidth="1"/>
  </cols>
  <sheetData>
    <row r="1" spans="1:15" ht="18" x14ac:dyDescent="0.25">
      <c r="A1" s="1" t="s">
        <v>183</v>
      </c>
      <c r="B1" s="63"/>
      <c r="C1" s="98"/>
      <c r="D1" s="98"/>
      <c r="E1" s="98"/>
      <c r="F1" s="98"/>
      <c r="G1" s="99"/>
      <c r="H1" s="98"/>
      <c r="I1" s="98"/>
      <c r="J1" s="99"/>
      <c r="K1" s="98"/>
      <c r="L1" s="99"/>
      <c r="M1" s="98"/>
      <c r="N1" s="98"/>
      <c r="O1" s="99"/>
    </row>
    <row r="2" spans="1:15" x14ac:dyDescent="0.2">
      <c r="A2" s="67"/>
      <c r="B2" s="6"/>
      <c r="C2" s="100"/>
      <c r="D2" s="100"/>
      <c r="E2" s="100"/>
      <c r="F2" s="100"/>
      <c r="G2" s="100"/>
      <c r="H2" s="100"/>
      <c r="I2" s="100"/>
      <c r="J2" s="100"/>
      <c r="K2" s="100"/>
      <c r="L2" s="100"/>
      <c r="M2" s="100"/>
      <c r="N2" s="100"/>
      <c r="O2" s="100"/>
    </row>
    <row r="3" spans="1:15" x14ac:dyDescent="0.2">
      <c r="A3" s="9" t="s">
        <v>1</v>
      </c>
      <c r="B3" s="10" t="s">
        <v>2</v>
      </c>
      <c r="C3" s="100"/>
      <c r="D3" s="100"/>
      <c r="E3" s="100"/>
      <c r="F3" s="100"/>
      <c r="G3" s="100"/>
      <c r="H3" s="100"/>
      <c r="I3" s="100"/>
      <c r="J3" s="100"/>
      <c r="K3" s="100"/>
      <c r="L3" s="100"/>
      <c r="M3" s="100"/>
      <c r="N3" s="100"/>
      <c r="O3" s="100"/>
    </row>
    <row r="4" spans="1:15" x14ac:dyDescent="0.2">
      <c r="A4" s="9" t="s">
        <v>3</v>
      </c>
      <c r="B4" s="11" t="str">
        <f>'Puncegrunnlag - Resultat'!B4</f>
        <v>xxxxxxxxx</v>
      </c>
      <c r="C4" s="100"/>
      <c r="D4" s="100"/>
      <c r="E4" s="100"/>
      <c r="F4" s="100"/>
      <c r="G4" s="100"/>
      <c r="H4" s="100"/>
      <c r="I4" s="100"/>
      <c r="J4" s="100"/>
      <c r="K4" s="100"/>
      <c r="L4" s="100"/>
      <c r="M4" s="100"/>
      <c r="N4" s="100"/>
      <c r="O4" s="100"/>
    </row>
    <row r="5" spans="1:15" x14ac:dyDescent="0.2">
      <c r="A5" s="12" t="s">
        <v>71</v>
      </c>
      <c r="B5" s="11">
        <v>60</v>
      </c>
      <c r="C5" s="100"/>
      <c r="D5" s="100"/>
      <c r="E5" s="100"/>
      <c r="F5" s="100"/>
      <c r="G5" s="75"/>
      <c r="H5" s="100"/>
      <c r="I5" s="100"/>
      <c r="J5" s="100"/>
      <c r="K5" s="100"/>
      <c r="L5" s="75"/>
      <c r="M5" s="100"/>
      <c r="N5" s="100"/>
      <c r="O5" s="100"/>
    </row>
    <row r="6" spans="1:15" x14ac:dyDescent="0.2">
      <c r="A6" s="12" t="s">
        <v>72</v>
      </c>
      <c r="B6" s="11">
        <f>'Puncegrunnlag - Resultat'!B6</f>
        <v>202312</v>
      </c>
      <c r="C6" s="100"/>
      <c r="D6" s="100"/>
      <c r="E6" s="100"/>
      <c r="F6" s="100"/>
      <c r="G6" s="100"/>
      <c r="H6" s="75"/>
      <c r="I6" s="100"/>
      <c r="J6" s="100"/>
      <c r="K6" s="100"/>
      <c r="L6" s="100"/>
      <c r="M6" s="75"/>
      <c r="N6" s="75"/>
      <c r="O6" s="100"/>
    </row>
    <row r="7" spans="1:15" x14ac:dyDescent="0.2">
      <c r="A7" s="81"/>
      <c r="B7" s="100"/>
      <c r="C7" s="100"/>
      <c r="D7" s="100"/>
      <c r="E7" s="100"/>
      <c r="F7" s="100"/>
      <c r="G7" s="100"/>
      <c r="H7" s="100"/>
      <c r="I7" s="100"/>
      <c r="J7" s="100"/>
      <c r="K7" s="100"/>
      <c r="L7" s="100"/>
      <c r="M7" s="100"/>
      <c r="N7" s="100"/>
      <c r="O7" s="100"/>
    </row>
    <row r="8" spans="1:15" ht="12" x14ac:dyDescent="0.2">
      <c r="B8" s="101"/>
      <c r="C8" s="116" t="s">
        <v>130</v>
      </c>
      <c r="D8" s="117"/>
      <c r="E8" s="117"/>
      <c r="F8" s="117"/>
      <c r="G8" s="117"/>
      <c r="H8" s="120"/>
      <c r="I8" s="117"/>
      <c r="J8" s="118"/>
      <c r="K8" s="119" t="s">
        <v>131</v>
      </c>
      <c r="L8" s="117"/>
      <c r="M8" s="120"/>
      <c r="N8" s="120"/>
      <c r="O8" s="121"/>
    </row>
    <row r="9" spans="1:15" ht="12" x14ac:dyDescent="0.2">
      <c r="A9" s="102" t="s">
        <v>132</v>
      </c>
      <c r="B9" s="103" t="s">
        <v>133</v>
      </c>
      <c r="C9" s="103" t="s">
        <v>134</v>
      </c>
      <c r="D9" s="104" t="s">
        <v>135</v>
      </c>
      <c r="E9" s="104" t="s">
        <v>136</v>
      </c>
      <c r="F9" s="143" t="s">
        <v>137</v>
      </c>
      <c r="G9" s="146" t="s">
        <v>236</v>
      </c>
      <c r="H9" s="91" t="s">
        <v>234</v>
      </c>
      <c r="I9" s="122" t="s">
        <v>197</v>
      </c>
      <c r="J9" s="104" t="s">
        <v>137</v>
      </c>
      <c r="K9" s="104" t="s">
        <v>321</v>
      </c>
      <c r="L9" s="143" t="s">
        <v>181</v>
      </c>
      <c r="M9" s="144" t="s">
        <v>323</v>
      </c>
      <c r="N9" s="104" t="s">
        <v>325</v>
      </c>
      <c r="O9" s="104" t="s">
        <v>139</v>
      </c>
    </row>
    <row r="10" spans="1:15" x14ac:dyDescent="0.2">
      <c r="A10" s="105"/>
      <c r="B10" s="106" t="s">
        <v>140</v>
      </c>
      <c r="C10" s="106" t="s">
        <v>141</v>
      </c>
      <c r="D10" s="106" t="s">
        <v>142</v>
      </c>
      <c r="E10" s="106" t="s">
        <v>143</v>
      </c>
      <c r="F10" s="106" t="s">
        <v>281</v>
      </c>
      <c r="G10" s="145" t="s">
        <v>235</v>
      </c>
      <c r="H10" s="145" t="s">
        <v>235</v>
      </c>
      <c r="I10" s="106" t="s">
        <v>198</v>
      </c>
      <c r="J10" s="106" t="s">
        <v>144</v>
      </c>
      <c r="K10" s="142" t="s">
        <v>138</v>
      </c>
      <c r="L10" s="106" t="s">
        <v>182</v>
      </c>
      <c r="M10" s="106" t="s">
        <v>324</v>
      </c>
      <c r="N10" s="106" t="s">
        <v>326</v>
      </c>
      <c r="O10" s="106" t="s">
        <v>146</v>
      </c>
    </row>
    <row r="11" spans="1:15" x14ac:dyDescent="0.2">
      <c r="A11" s="105"/>
      <c r="B11" s="106"/>
      <c r="C11" s="106"/>
      <c r="D11" s="106" t="s">
        <v>147</v>
      </c>
      <c r="E11" s="106" t="s">
        <v>148</v>
      </c>
      <c r="F11" s="106" t="s">
        <v>282</v>
      </c>
      <c r="G11" s="125" t="s">
        <v>200</v>
      </c>
      <c r="H11" s="125" t="s">
        <v>200</v>
      </c>
      <c r="I11" s="106" t="s">
        <v>199</v>
      </c>
      <c r="J11" s="106"/>
      <c r="K11" s="106" t="s">
        <v>145</v>
      </c>
      <c r="L11" s="106" t="s">
        <v>322</v>
      </c>
      <c r="M11" s="106" t="s">
        <v>149</v>
      </c>
      <c r="N11" s="106" t="s">
        <v>327</v>
      </c>
      <c r="O11" s="106"/>
    </row>
    <row r="12" spans="1:15" x14ac:dyDescent="0.2">
      <c r="A12" s="107"/>
      <c r="B12" s="108"/>
      <c r="C12" s="108" t="s">
        <v>150</v>
      </c>
      <c r="D12" s="108" t="s">
        <v>230</v>
      </c>
      <c r="E12" s="108" t="s">
        <v>231</v>
      </c>
      <c r="F12" s="108" t="s">
        <v>280</v>
      </c>
      <c r="G12" s="108" t="s">
        <v>232</v>
      </c>
      <c r="H12" s="108" t="s">
        <v>233</v>
      </c>
      <c r="I12" s="108" t="s">
        <v>195</v>
      </c>
      <c r="J12" s="108" t="s">
        <v>151</v>
      </c>
      <c r="K12" s="108" t="s">
        <v>152</v>
      </c>
      <c r="L12" s="108" t="s">
        <v>180</v>
      </c>
      <c r="M12" s="108" t="s">
        <v>179</v>
      </c>
      <c r="N12" s="108" t="s">
        <v>196</v>
      </c>
      <c r="O12" s="108" t="s">
        <v>153</v>
      </c>
    </row>
    <row r="13" spans="1:15" x14ac:dyDescent="0.2">
      <c r="C13" t="s">
        <v>42</v>
      </c>
    </row>
    <row r="14" spans="1:15" x14ac:dyDescent="0.2">
      <c r="A14" s="109" t="s">
        <v>154</v>
      </c>
      <c r="B14" s="110" t="s">
        <v>201</v>
      </c>
    </row>
    <row r="15" spans="1:15" x14ac:dyDescent="0.2">
      <c r="A15" s="109" t="s">
        <v>155</v>
      </c>
      <c r="B15" s="110" t="s">
        <v>202</v>
      </c>
    </row>
    <row r="16" spans="1:15" x14ac:dyDescent="0.2">
      <c r="A16" s="109" t="s">
        <v>156</v>
      </c>
      <c r="B16" s="110" t="s">
        <v>203</v>
      </c>
    </row>
    <row r="17" spans="1:2" x14ac:dyDescent="0.2">
      <c r="A17" s="109" t="s">
        <v>157</v>
      </c>
      <c r="B17" s="110" t="s">
        <v>204</v>
      </c>
    </row>
    <row r="18" spans="1:2" x14ac:dyDescent="0.2">
      <c r="A18" s="109" t="s">
        <v>158</v>
      </c>
      <c r="B18" s="110" t="s">
        <v>205</v>
      </c>
    </row>
    <row r="19" spans="1:2" x14ac:dyDescent="0.2">
      <c r="A19" s="111" t="s">
        <v>159</v>
      </c>
      <c r="B19" s="112" t="s">
        <v>206</v>
      </c>
    </row>
    <row r="20" spans="1:2" x14ac:dyDescent="0.2">
      <c r="A20" s="111" t="s">
        <v>191</v>
      </c>
      <c r="B20" s="112" t="s">
        <v>192</v>
      </c>
    </row>
    <row r="21" spans="1:2" x14ac:dyDescent="0.2">
      <c r="A21" s="109" t="s">
        <v>160</v>
      </c>
      <c r="B21" s="110" t="s">
        <v>207</v>
      </c>
    </row>
    <row r="22" spans="1:2" x14ac:dyDescent="0.2">
      <c r="A22" s="109" t="s">
        <v>161</v>
      </c>
      <c r="B22" s="110" t="s">
        <v>208</v>
      </c>
    </row>
    <row r="23" spans="1:2" x14ac:dyDescent="0.2">
      <c r="A23" s="109" t="s">
        <v>162</v>
      </c>
      <c r="B23" s="110" t="s">
        <v>209</v>
      </c>
    </row>
    <row r="24" spans="1:2" x14ac:dyDescent="0.2">
      <c r="A24" s="109" t="s">
        <v>163</v>
      </c>
      <c r="B24" s="110" t="s">
        <v>210</v>
      </c>
    </row>
    <row r="25" spans="1:2" x14ac:dyDescent="0.2">
      <c r="A25" s="109" t="s">
        <v>164</v>
      </c>
      <c r="B25" s="110" t="s">
        <v>211</v>
      </c>
    </row>
    <row r="26" spans="1:2" x14ac:dyDescent="0.2">
      <c r="A26" s="109" t="s">
        <v>184</v>
      </c>
      <c r="B26" s="110" t="s">
        <v>212</v>
      </c>
    </row>
    <row r="27" spans="1:2" x14ac:dyDescent="0.2">
      <c r="A27" s="109" t="s">
        <v>165</v>
      </c>
      <c r="B27" s="110" t="s">
        <v>213</v>
      </c>
    </row>
    <row r="28" spans="1:2" x14ac:dyDescent="0.2">
      <c r="A28" s="109" t="s">
        <v>166</v>
      </c>
      <c r="B28" s="110" t="s">
        <v>214</v>
      </c>
    </row>
    <row r="29" spans="1:2" x14ac:dyDescent="0.2">
      <c r="A29" s="109" t="s">
        <v>167</v>
      </c>
      <c r="B29" s="110" t="s">
        <v>215</v>
      </c>
    </row>
    <row r="30" spans="1:2" x14ac:dyDescent="0.2">
      <c r="A30" s="109" t="s">
        <v>168</v>
      </c>
      <c r="B30" s="110" t="s">
        <v>216</v>
      </c>
    </row>
    <row r="31" spans="1:2" x14ac:dyDescent="0.2">
      <c r="A31" s="109" t="s">
        <v>169</v>
      </c>
      <c r="B31" s="110" t="s">
        <v>217</v>
      </c>
    </row>
    <row r="32" spans="1:2" x14ac:dyDescent="0.2">
      <c r="A32" s="109" t="s">
        <v>283</v>
      </c>
      <c r="B32" s="110" t="s">
        <v>284</v>
      </c>
    </row>
    <row r="33" spans="1:2" x14ac:dyDescent="0.2">
      <c r="A33" s="109" t="s">
        <v>170</v>
      </c>
      <c r="B33" s="110" t="s">
        <v>218</v>
      </c>
    </row>
    <row r="34" spans="1:2" x14ac:dyDescent="0.2">
      <c r="A34" s="109" t="s">
        <v>171</v>
      </c>
      <c r="B34" s="110" t="s">
        <v>219</v>
      </c>
    </row>
    <row r="35" spans="1:2" x14ac:dyDescent="0.2">
      <c r="A35" s="109"/>
      <c r="B35" s="110"/>
    </row>
    <row r="36" spans="1:2" x14ac:dyDescent="0.2">
      <c r="A36" s="109" t="s">
        <v>185</v>
      </c>
      <c r="B36" s="110" t="s">
        <v>220</v>
      </c>
    </row>
    <row r="37" spans="1:2" x14ac:dyDescent="0.2">
      <c r="A37" s="109" t="s">
        <v>186</v>
      </c>
      <c r="B37" s="110" t="s">
        <v>239</v>
      </c>
    </row>
    <row r="38" spans="1:2" x14ac:dyDescent="0.2">
      <c r="A38" s="109"/>
      <c r="B38" s="110"/>
    </row>
    <row r="39" spans="1:2" x14ac:dyDescent="0.2">
      <c r="A39" s="109" t="s">
        <v>187</v>
      </c>
      <c r="B39" s="110" t="s">
        <v>221</v>
      </c>
    </row>
    <row r="40" spans="1:2" x14ac:dyDescent="0.2">
      <c r="A40" s="109" t="s">
        <v>188</v>
      </c>
      <c r="B40" s="110" t="s">
        <v>222</v>
      </c>
    </row>
    <row r="41" spans="1:2" x14ac:dyDescent="0.2">
      <c r="A41" s="109" t="s">
        <v>287</v>
      </c>
      <c r="B41" s="110" t="s">
        <v>288</v>
      </c>
    </row>
    <row r="42" spans="1:2" x14ac:dyDescent="0.2">
      <c r="A42" s="109" t="s">
        <v>172</v>
      </c>
      <c r="B42" s="110" t="s">
        <v>223</v>
      </c>
    </row>
    <row r="43" spans="1:2" x14ac:dyDescent="0.2">
      <c r="A43" s="109" t="s">
        <v>237</v>
      </c>
      <c r="B43" s="110" t="s">
        <v>238</v>
      </c>
    </row>
    <row r="44" spans="1:2" x14ac:dyDescent="0.2">
      <c r="A44" s="109" t="s">
        <v>193</v>
      </c>
      <c r="B44" s="110" t="s">
        <v>194</v>
      </c>
    </row>
    <row r="45" spans="1:2" x14ac:dyDescent="0.2">
      <c r="A45" s="109"/>
      <c r="B45" s="131"/>
    </row>
    <row r="46" spans="1:2" x14ac:dyDescent="0.2">
      <c r="A46" s="129" t="s">
        <v>293</v>
      </c>
      <c r="B46" s="133" t="s">
        <v>294</v>
      </c>
    </row>
    <row r="47" spans="1:2" x14ac:dyDescent="0.2">
      <c r="A47" s="129" t="s">
        <v>295</v>
      </c>
      <c r="B47" s="134" t="s">
        <v>296</v>
      </c>
    </row>
    <row r="48" spans="1:2" x14ac:dyDescent="0.2">
      <c r="A48" s="129" t="s">
        <v>240</v>
      </c>
      <c r="B48" s="134" t="s">
        <v>241</v>
      </c>
    </row>
    <row r="49" spans="1:15" x14ac:dyDescent="0.2">
      <c r="A49" s="129" t="s">
        <v>173</v>
      </c>
      <c r="B49" s="135" t="s">
        <v>224</v>
      </c>
    </row>
    <row r="50" spans="1:15" x14ac:dyDescent="0.2">
      <c r="A50" s="129" t="s">
        <v>285</v>
      </c>
      <c r="B50" s="134" t="s">
        <v>286</v>
      </c>
    </row>
    <row r="51" spans="1:15" x14ac:dyDescent="0.2">
      <c r="A51" s="129" t="s">
        <v>242</v>
      </c>
      <c r="B51" s="134" t="s">
        <v>243</v>
      </c>
    </row>
    <row r="52" spans="1:15" x14ac:dyDescent="0.2">
      <c r="A52" s="129" t="s">
        <v>174</v>
      </c>
      <c r="B52" s="134" t="s">
        <v>225</v>
      </c>
    </row>
    <row r="53" spans="1:15" x14ac:dyDescent="0.2">
      <c r="A53" s="129"/>
      <c r="B53" s="134"/>
    </row>
    <row r="54" spans="1:15" x14ac:dyDescent="0.2">
      <c r="A54" s="129" t="s">
        <v>189</v>
      </c>
      <c r="B54" s="134" t="s">
        <v>226</v>
      </c>
    </row>
    <row r="55" spans="1:15" x14ac:dyDescent="0.2">
      <c r="A55" s="130" t="s">
        <v>291</v>
      </c>
      <c r="B55" s="136" t="s">
        <v>292</v>
      </c>
    </row>
    <row r="56" spans="1:15" x14ac:dyDescent="0.2">
      <c r="A56" s="129" t="s">
        <v>289</v>
      </c>
      <c r="B56" s="134" t="s">
        <v>290</v>
      </c>
    </row>
    <row r="57" spans="1:15" x14ac:dyDescent="0.2">
      <c r="A57" s="129"/>
      <c r="B57" s="134"/>
    </row>
    <row r="58" spans="1:15" x14ac:dyDescent="0.2">
      <c r="A58" s="129" t="s">
        <v>175</v>
      </c>
      <c r="B58" s="137" t="s">
        <v>227</v>
      </c>
    </row>
    <row r="59" spans="1:15" x14ac:dyDescent="0.2">
      <c r="A59" s="111" t="s">
        <v>176</v>
      </c>
      <c r="B59" s="132" t="s">
        <v>228</v>
      </c>
    </row>
    <row r="60" spans="1:15" x14ac:dyDescent="0.2">
      <c r="A60" s="114"/>
      <c r="B60" s="113"/>
    </row>
    <row r="61" spans="1:15" x14ac:dyDescent="0.2">
      <c r="A61" s="115" t="s">
        <v>177</v>
      </c>
      <c r="C61">
        <f>SUM(C14:C59)</f>
        <v>0</v>
      </c>
      <c r="D61">
        <f t="shared" ref="D61:O61" si="0">SUM(D14:D59)</f>
        <v>0</v>
      </c>
      <c r="E61">
        <f t="shared" si="0"/>
        <v>0</v>
      </c>
      <c r="F61">
        <f t="shared" si="0"/>
        <v>0</v>
      </c>
      <c r="G61">
        <f t="shared" si="0"/>
        <v>0</v>
      </c>
      <c r="H61">
        <f t="shared" si="0"/>
        <v>0</v>
      </c>
      <c r="I61">
        <f>SUM(I14:I59)</f>
        <v>0</v>
      </c>
      <c r="J61">
        <f t="shared" si="0"/>
        <v>0</v>
      </c>
      <c r="K61">
        <f t="shared" si="0"/>
        <v>0</v>
      </c>
      <c r="L61">
        <f t="shared" si="0"/>
        <v>0</v>
      </c>
      <c r="M61">
        <f t="shared" si="0"/>
        <v>0</v>
      </c>
      <c r="N61">
        <f t="shared" si="0"/>
        <v>0</v>
      </c>
      <c r="O61">
        <f t="shared" si="0"/>
        <v>0</v>
      </c>
    </row>
    <row r="62" spans="1:15" x14ac:dyDescent="0.2">
      <c r="A62" s="115"/>
    </row>
    <row r="63" spans="1:15" x14ac:dyDescent="0.2">
      <c r="A63" s="115" t="s">
        <v>190</v>
      </c>
      <c r="C63">
        <f>'Punchegrunnlag - Balanse'!F136</f>
        <v>0</v>
      </c>
      <c r="D63">
        <f>'Punchegrunnlag - Balanse'!F57+'Punchegrunnlag - Balanse'!F58+'Punchegrunnlag - Balanse'!F59</f>
        <v>0</v>
      </c>
      <c r="E63">
        <f>'Punchegrunnlag - Balanse'!F35+'Punchegrunnlag - Balanse'!F36+'Punchegrunnlag - Balanse'!F37</f>
        <v>0</v>
      </c>
      <c r="F63">
        <f>'Punchegrunnlag - Balanse'!F62</f>
        <v>0</v>
      </c>
      <c r="G63" s="127">
        <f>SUM('Punchegrunnlag - Balanse'!F81:F93)</f>
        <v>0</v>
      </c>
      <c r="H63">
        <f>SUM('Punchegrunnlag - Balanse'!F109:F121)</f>
        <v>0</v>
      </c>
      <c r="I63">
        <f>'Punchegrunnlag - Balanse'!F124+'Punchegrunnlag - Balanse'!F126</f>
        <v>0</v>
      </c>
      <c r="J63">
        <f>'Punchegrunnlag - Balanse'!F128+'Punchegrunnlag - Balanse'!F130+'Punchegrunnlag - Balanse'!F133</f>
        <v>0</v>
      </c>
      <c r="K63">
        <f>'Punchegrunnlag - Balanse'!F142</f>
        <v>0</v>
      </c>
      <c r="L63">
        <f>'Punchegrunnlag - Balanse'!F161+'Punchegrunnlag - Balanse'!F162+'Punchegrunnlag - Balanse'!F163+'Punchegrunnlag - Balanse'!F164+'Punchegrunnlag - Balanse'!F165+'Punchegrunnlag - Balanse'!F166+'Punchegrunnlag - Balanse'!F167+'Punchegrunnlag - Balanse'!F173</f>
        <v>0</v>
      </c>
      <c r="M63">
        <f>'Punchegrunnlag - Balanse'!F189+'Punchegrunnlag - Balanse'!F190+'Punchegrunnlag - Balanse'!F191+'Punchegrunnlag - Balanse'!F192+'Punchegrunnlag - Balanse'!F193+'Punchegrunnlag - Balanse'!F194+'Punchegrunnlag - Balanse'!F195+'Punchegrunnlag - Balanse'!F201</f>
        <v>0</v>
      </c>
      <c r="N63">
        <f>'Punchegrunnlag - Balanse'!F213</f>
        <v>0</v>
      </c>
      <c r="O63">
        <f>'Punchegrunnlag - Balanse'!F215+'Punchegrunnlag - Balanse'!F217+'Punchegrunnlag - Balanse'!F220</f>
        <v>0</v>
      </c>
    </row>
    <row r="64" spans="1:15" x14ac:dyDescent="0.2">
      <c r="A64" s="115" t="s">
        <v>178</v>
      </c>
      <c r="C64">
        <f>C61-C63</f>
        <v>0</v>
      </c>
      <c r="D64">
        <f t="shared" ref="D64:O64" si="1">D61-D63</f>
        <v>0</v>
      </c>
      <c r="E64">
        <f t="shared" si="1"/>
        <v>0</v>
      </c>
      <c r="F64">
        <f t="shared" si="1"/>
        <v>0</v>
      </c>
      <c r="G64" s="127">
        <f>G61-G63</f>
        <v>0</v>
      </c>
      <c r="H64">
        <f>H61-H63</f>
        <v>0</v>
      </c>
      <c r="I64">
        <f t="shared" si="1"/>
        <v>0</v>
      </c>
      <c r="J64">
        <f t="shared" si="1"/>
        <v>0</v>
      </c>
      <c r="K64">
        <f t="shared" si="1"/>
        <v>0</v>
      </c>
      <c r="L64">
        <f t="shared" si="1"/>
        <v>0</v>
      </c>
      <c r="M64">
        <f t="shared" si="1"/>
        <v>0</v>
      </c>
      <c r="N64">
        <f t="shared" si="1"/>
        <v>0</v>
      </c>
      <c r="O64">
        <f t="shared" si="1"/>
        <v>0</v>
      </c>
    </row>
  </sheetData>
  <phoneticPr fontId="0" type="noConversion"/>
  <pageMargins left="0.75" right="0.75" top="1" bottom="1" header="0.5" footer="0.5"/>
  <pageSetup paperSize="9" scale="50" orientation="portrait" verticalDpi="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1"/>
  <sheetViews>
    <sheetView workbookViewId="0">
      <selection activeCell="A8" sqref="A8"/>
    </sheetView>
  </sheetViews>
  <sheetFormatPr baseColWidth="10" defaultRowHeight="11.25" x14ac:dyDescent="0.2"/>
  <cols>
    <col min="1" max="1" width="49.6640625" customWidth="1"/>
    <col min="2" max="2" width="187.83203125" customWidth="1"/>
  </cols>
  <sheetData>
    <row r="1" spans="1:2" s="154" customFormat="1" ht="12.75" x14ac:dyDescent="0.2">
      <c r="A1" s="154" t="s">
        <v>537</v>
      </c>
      <c r="B1" s="154" t="s">
        <v>538</v>
      </c>
    </row>
    <row r="2" spans="1:2" ht="12" x14ac:dyDescent="0.2">
      <c r="A2" s="149" t="s">
        <v>507</v>
      </c>
      <c r="B2" s="152" t="s">
        <v>520</v>
      </c>
    </row>
    <row r="3" spans="1:2" ht="12" x14ac:dyDescent="0.2">
      <c r="A3" s="149"/>
      <c r="B3" s="150" t="s">
        <v>531</v>
      </c>
    </row>
    <row r="4" spans="1:2" ht="16.5" customHeight="1" x14ac:dyDescent="0.2">
      <c r="A4" s="151" t="s">
        <v>508</v>
      </c>
      <c r="B4" s="150" t="s">
        <v>524</v>
      </c>
    </row>
    <row r="5" spans="1:2" ht="12" x14ac:dyDescent="0.2">
      <c r="A5" s="151"/>
      <c r="B5" s="150" t="s">
        <v>526</v>
      </c>
    </row>
    <row r="6" spans="1:2" ht="18" customHeight="1" x14ac:dyDescent="0.2">
      <c r="A6" s="151" t="s">
        <v>509</v>
      </c>
      <c r="B6" s="152" t="s">
        <v>525</v>
      </c>
    </row>
    <row r="7" spans="1:2" ht="12" x14ac:dyDescent="0.2">
      <c r="A7" s="151"/>
      <c r="B7" s="150" t="s">
        <v>532</v>
      </c>
    </row>
    <row r="8" spans="1:2" ht="19.5" customHeight="1" x14ac:dyDescent="0.2">
      <c r="A8" s="151" t="s">
        <v>510</v>
      </c>
      <c r="B8" s="152" t="s">
        <v>533</v>
      </c>
    </row>
    <row r="9" spans="1:2" ht="12" x14ac:dyDescent="0.2">
      <c r="A9" s="151"/>
      <c r="B9" s="153"/>
    </row>
    <row r="10" spans="1:2" ht="18.75" customHeight="1" x14ac:dyDescent="0.2">
      <c r="A10" s="151" t="s">
        <v>511</v>
      </c>
      <c r="B10" s="150" t="s">
        <v>527</v>
      </c>
    </row>
    <row r="11" spans="1:2" ht="12" x14ac:dyDescent="0.2">
      <c r="A11" s="151"/>
      <c r="B11" s="150" t="s">
        <v>526</v>
      </c>
    </row>
    <row r="12" spans="1:2" ht="21.75" customHeight="1" x14ac:dyDescent="0.2">
      <c r="A12" s="151" t="s">
        <v>512</v>
      </c>
      <c r="B12" s="150" t="s">
        <v>528</v>
      </c>
    </row>
    <row r="13" spans="1:2" ht="12" x14ac:dyDescent="0.2">
      <c r="A13" s="151"/>
      <c r="B13" s="150" t="s">
        <v>526</v>
      </c>
    </row>
    <row r="14" spans="1:2" ht="12.75" customHeight="1" x14ac:dyDescent="0.2">
      <c r="A14" s="151" t="s">
        <v>513</v>
      </c>
      <c r="B14" s="150" t="s">
        <v>534</v>
      </c>
    </row>
    <row r="15" spans="1:2" ht="12" x14ac:dyDescent="0.2">
      <c r="A15" s="151"/>
      <c r="B15" s="150"/>
    </row>
    <row r="16" spans="1:2" ht="12" x14ac:dyDescent="0.2">
      <c r="A16" s="151" t="s">
        <v>514</v>
      </c>
      <c r="B16" s="150" t="s">
        <v>535</v>
      </c>
    </row>
    <row r="17" spans="1:2" ht="12" x14ac:dyDescent="0.2">
      <c r="A17" s="151"/>
      <c r="B17" s="150"/>
    </row>
    <row r="18" spans="1:2" ht="12" x14ac:dyDescent="0.2">
      <c r="A18" s="151" t="s">
        <v>516</v>
      </c>
      <c r="B18" s="152" t="s">
        <v>523</v>
      </c>
    </row>
    <row r="19" spans="1:2" ht="12" x14ac:dyDescent="0.2">
      <c r="A19" s="151"/>
      <c r="B19" s="150"/>
    </row>
    <row r="20" spans="1:2" ht="12" x14ac:dyDescent="0.2">
      <c r="A20" s="151" t="s">
        <v>515</v>
      </c>
      <c r="B20" s="150" t="s">
        <v>536</v>
      </c>
    </row>
    <row r="21" spans="1:2" ht="12" x14ac:dyDescent="0.2">
      <c r="A21" s="151"/>
      <c r="B21" s="150"/>
    </row>
    <row r="22" spans="1:2" ht="12" x14ac:dyDescent="0.2">
      <c r="A22" s="151" t="s">
        <v>517</v>
      </c>
      <c r="B22" s="150" t="s">
        <v>530</v>
      </c>
    </row>
    <row r="23" spans="1:2" ht="12" x14ac:dyDescent="0.2">
      <c r="A23" s="151"/>
      <c r="B23" s="150" t="s">
        <v>529</v>
      </c>
    </row>
    <row r="24" spans="1:2" ht="18" customHeight="1" x14ac:dyDescent="0.2">
      <c r="A24" s="151" t="s">
        <v>518</v>
      </c>
      <c r="B24" s="150" t="s">
        <v>522</v>
      </c>
    </row>
    <row r="25" spans="1:2" ht="12" x14ac:dyDescent="0.2">
      <c r="A25" s="151"/>
      <c r="B25" s="150"/>
    </row>
    <row r="26" spans="1:2" ht="12" x14ac:dyDescent="0.2">
      <c r="A26" s="151" t="s">
        <v>519</v>
      </c>
      <c r="B26" s="150" t="s">
        <v>521</v>
      </c>
    </row>
    <row r="31" spans="1:2" ht="14.25" x14ac:dyDescent="0.2">
      <c r="B31" s="155"/>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4</vt:i4>
      </vt:variant>
      <vt:variant>
        <vt:lpstr>Navngitte områder</vt:lpstr>
      </vt:variant>
      <vt:variant>
        <vt:i4>2</vt:i4>
      </vt:variant>
    </vt:vector>
  </HeadingPairs>
  <TitlesOfParts>
    <vt:vector size="6" baseType="lpstr">
      <vt:lpstr>Puncegrunnlag - Resultat</vt:lpstr>
      <vt:lpstr>Punchegrunnlag - Balanse</vt:lpstr>
      <vt:lpstr>Fordringer og gjeld utland</vt:lpstr>
      <vt:lpstr>Forklaring av bransjer</vt:lpstr>
      <vt:lpstr>'Puncegrunnlag - Resultat'!Utskriftsområde</vt:lpstr>
      <vt:lpstr>'Punchegrunnlag - Balanse'!Utskriftsområde</vt:lpstr>
    </vt:vector>
  </TitlesOfParts>
  <Company>Statistisk sentralbyrå</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Kjell Hammer</dc:creator>
  <cp:lastModifiedBy>Hammer, Kjell</cp:lastModifiedBy>
  <cp:lastPrinted>2011-05-10T09:00:52Z</cp:lastPrinted>
  <dcterms:created xsi:type="dcterms:W3CDTF">2002-05-15T09:20:55Z</dcterms:created>
  <dcterms:modified xsi:type="dcterms:W3CDTF">2024-05-06T10:30:48Z</dcterms:modified>
</cp:coreProperties>
</file>